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fcx365-my.sharepoint.com/personal/mboyle_fmi_com/Documents/Desktop/"/>
    </mc:Choice>
  </mc:AlternateContent>
  <xr:revisionPtr revIDLastSave="0" documentId="8_{C620E8EA-93FF-427E-93DF-0B2E213F352E}" xr6:coauthVersionLast="44" xr6:coauthVersionMax="44" xr10:uidLastSave="{00000000-0000-0000-0000-000000000000}"/>
  <bookViews>
    <workbookView xWindow="5940" yWindow="3600" windowWidth="22485" windowHeight="11385" tabRatio="591" xr2:uid="{00000000-000D-0000-FFFF-FFFF00000000}"/>
  </bookViews>
  <sheets>
    <sheet name="INTRODUCTION" sheetId="46" r:id="rId1"/>
    <sheet name="ENVIRONMENTAL" sheetId="48" r:id="rId2"/>
    <sheet name="SOCIAL" sheetId="47" r:id="rId3"/>
    <sheet name="GOVERNANCE" sheetId="42" r:id="rId4"/>
    <sheet name="ENERGY CONSUMPTION" sheetId="49" r:id="rId5"/>
    <sheet name="ICMM Water Metrics Table" sheetId="43" r:id="rId6"/>
    <sheet name="2017 Workplace Fatalities"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49" l="1"/>
  <c r="D26" i="49" l="1"/>
  <c r="E26" i="49"/>
  <c r="D12" i="49"/>
  <c r="E10" i="49"/>
  <c r="E12" i="49" s="1"/>
  <c r="F10" i="49"/>
  <c r="F12" i="49" s="1"/>
  <c r="G10" i="49"/>
  <c r="G12" i="49" s="1"/>
  <c r="F52" i="47" l="1"/>
  <c r="E52" i="47"/>
  <c r="F81" i="48" l="1"/>
  <c r="E81" i="48"/>
  <c r="D81" i="48"/>
  <c r="C81" i="48"/>
  <c r="F75" i="48"/>
  <c r="E75" i="48"/>
  <c r="D75" i="48"/>
  <c r="C75" i="48"/>
  <c r="G68" i="48"/>
  <c r="F68" i="48"/>
  <c r="E68" i="48"/>
  <c r="D68" i="48"/>
  <c r="C68" i="48"/>
  <c r="G58" i="48"/>
  <c r="F58" i="48"/>
  <c r="E58" i="48"/>
  <c r="D58" i="48"/>
  <c r="C58" i="48"/>
  <c r="F50" i="48"/>
  <c r="F53" i="48" s="1"/>
  <c r="G30" i="48"/>
  <c r="F30" i="48"/>
  <c r="E30" i="48"/>
  <c r="D30" i="48"/>
  <c r="C30" i="48"/>
  <c r="F72" i="47"/>
  <c r="E72" i="47"/>
  <c r="C72" i="47"/>
  <c r="G52" i="47"/>
  <c r="D52" i="47"/>
  <c r="C52" i="47"/>
  <c r="F51" i="48" l="1"/>
  <c r="D11" i="42" l="1"/>
  <c r="C11" i="42"/>
  <c r="D10" i="42"/>
  <c r="C10" i="42"/>
</calcChain>
</file>

<file path=xl/sharedStrings.xml><?xml version="1.0" encoding="utf-8"?>
<sst xmlns="http://schemas.openxmlformats.org/spreadsheetml/2006/main" count="319" uniqueCount="229">
  <si>
    <t>GOVERNANCE</t>
  </si>
  <si>
    <t>Business Ethics</t>
  </si>
  <si>
    <t>FCX Compliance Line Reports</t>
  </si>
  <si>
    <t>Community Investments ($ millions)</t>
  </si>
  <si>
    <t>SOCIAL</t>
  </si>
  <si>
    <t>Health &amp; Safety</t>
  </si>
  <si>
    <t xml:space="preserve">Total Recordable Events    </t>
  </si>
  <si>
    <t>Number of Fatalities</t>
  </si>
  <si>
    <t>Human Rights</t>
  </si>
  <si>
    <t>Workforce</t>
  </si>
  <si>
    <t>Employees</t>
  </si>
  <si>
    <t>Contractors</t>
  </si>
  <si>
    <t>Women in Leadership Positions</t>
  </si>
  <si>
    <t>Board of Directors</t>
  </si>
  <si>
    <t xml:space="preserve">Executive Management </t>
  </si>
  <si>
    <t xml:space="preserve">Management </t>
  </si>
  <si>
    <t xml:space="preserve">Non-Management </t>
  </si>
  <si>
    <t>Total Workforce</t>
  </si>
  <si>
    <t xml:space="preserve">Attrition Rate – women </t>
  </si>
  <si>
    <t xml:space="preserve">% of New Hires - women </t>
  </si>
  <si>
    <t>North America</t>
  </si>
  <si>
    <t>South America</t>
  </si>
  <si>
    <t>Indonesia</t>
  </si>
  <si>
    <t>Europe/Other</t>
  </si>
  <si>
    <t>Total</t>
  </si>
  <si>
    <t>% Male</t>
  </si>
  <si>
    <t>% Female</t>
  </si>
  <si>
    <t>Employee Turnover by Age Group</t>
  </si>
  <si>
    <t>&lt;30 Years</t>
  </si>
  <si>
    <t>30-50 Years</t>
  </si>
  <si>
    <t>&gt;50 Years</t>
  </si>
  <si>
    <t>Communities</t>
  </si>
  <si>
    <t>Community Trust Funds</t>
  </si>
  <si>
    <t xml:space="preserve">Safety, Health &amp; Environment </t>
  </si>
  <si>
    <t xml:space="preserve">Education &amp; Training </t>
  </si>
  <si>
    <t>Economic Development &amp; Infrastructure</t>
  </si>
  <si>
    <t>Administration</t>
  </si>
  <si>
    <t>Chile</t>
  </si>
  <si>
    <t xml:space="preserve">Community Benefits </t>
  </si>
  <si>
    <t xml:space="preserve">Employment </t>
  </si>
  <si>
    <t>Environment</t>
  </si>
  <si>
    <t xml:space="preserve">Human Rights </t>
  </si>
  <si>
    <t>Indigenous Peoples</t>
  </si>
  <si>
    <t>Land Rights</t>
  </si>
  <si>
    <t xml:space="preserve">Physical Damage </t>
  </si>
  <si>
    <t>Procurement Spend Distribution ($ millions)</t>
  </si>
  <si>
    <t>Local</t>
  </si>
  <si>
    <t xml:space="preserve"> 3,552 </t>
  </si>
  <si>
    <t>% Local</t>
  </si>
  <si>
    <t>33% </t>
  </si>
  <si>
    <t>35% </t>
  </si>
  <si>
    <t>National</t>
  </si>
  <si>
    <t>% National</t>
  </si>
  <si>
    <t>55% </t>
  </si>
  <si>
    <t>Outside Home Country</t>
  </si>
  <si>
    <t>751 </t>
  </si>
  <si>
    <t>% Outside Home Country</t>
  </si>
  <si>
    <t>12% </t>
  </si>
  <si>
    <t>10% </t>
  </si>
  <si>
    <t>Number of Local Suppliers</t>
  </si>
  <si>
    <t>4,375 </t>
  </si>
  <si>
    <t>3,845 </t>
  </si>
  <si>
    <t>3,794 </t>
  </si>
  <si>
    <t>ENVIRONMENT</t>
  </si>
  <si>
    <t>Climate</t>
  </si>
  <si>
    <t>Purchased Power by Source</t>
  </si>
  <si>
    <t>Natural Gas</t>
  </si>
  <si>
    <t>Hydro</t>
  </si>
  <si>
    <t>Coal, Other Fossil</t>
  </si>
  <si>
    <t>Nuclear</t>
  </si>
  <si>
    <t>Solar, Wind, Geothermal</t>
  </si>
  <si>
    <t>Other</t>
  </si>
  <si>
    <t>Air Emissions (thousand metric tons)</t>
  </si>
  <si>
    <t>NOx</t>
  </si>
  <si>
    <t>SOx</t>
  </si>
  <si>
    <t>PM10</t>
  </si>
  <si>
    <t>VOC</t>
  </si>
  <si>
    <t>ODS</t>
  </si>
  <si>
    <t>-</t>
  </si>
  <si>
    <t>Tailings (million metric tons)</t>
  </si>
  <si>
    <t>Waste Rock (million metric tons)</t>
  </si>
  <si>
    <t>Closed/Inactive</t>
  </si>
  <si>
    <t>Non-Hazardous (thousand metric tons)</t>
  </si>
  <si>
    <t>Recycled</t>
  </si>
  <si>
    <t>% Recycled</t>
  </si>
  <si>
    <t>Stored On-Site</t>
  </si>
  <si>
    <t>Treated</t>
  </si>
  <si>
    <t>Hazardous (thousand metric tons)</t>
  </si>
  <si>
    <t>Used Oil (thousand cubic meters)</t>
  </si>
  <si>
    <t>Onsite</t>
  </si>
  <si>
    <t>Offsite</t>
  </si>
  <si>
    <t>Slags, sludges and residues (thousand metric tons)</t>
  </si>
  <si>
    <t>Environmental Events</t>
  </si>
  <si>
    <t>Significant environmental events (as defined on the Risk Register)</t>
  </si>
  <si>
    <t xml:space="preserve">                                                                                            </t>
  </si>
  <si>
    <t>2019 Water Data (in million cubic meters)</t>
  </si>
  <si>
    <t xml:space="preserve"> High Quality  </t>
  </si>
  <si>
    <t xml:space="preserve"> Low Quality </t>
  </si>
  <si>
    <t xml:space="preserve"> Total </t>
  </si>
  <si>
    <t>Total Water Withdrawals</t>
  </si>
  <si>
    <t>Surface Water</t>
  </si>
  <si>
    <t>Stormwater</t>
  </si>
  <si>
    <t>Groundwater</t>
  </si>
  <si>
    <t>Sea Water</t>
  </si>
  <si>
    <t>Third-Party Sources</t>
  </si>
  <si>
    <t>To Surface</t>
  </si>
  <si>
    <t>To Sea, Ocean, or Estuary</t>
  </si>
  <si>
    <t>To Third-Party</t>
  </si>
  <si>
    <t>Total Water Consumption</t>
  </si>
  <si>
    <t>Change in Water Storage Volume</t>
  </si>
  <si>
    <t>Total Water Resue and Recycle</t>
  </si>
  <si>
    <t>Water Reuse and Recycle Efficiency</t>
  </si>
  <si>
    <t>Total Utilized Water=Withdrawals+Reuse</t>
  </si>
  <si>
    <t>Percent Reused of Total Water Utilized</t>
  </si>
  <si>
    <t>Liquid Hydrocarbons</t>
  </si>
  <si>
    <t>Coal</t>
  </si>
  <si>
    <t>Gaseous Hydrocarbons</t>
  </si>
  <si>
    <t xml:space="preserve"> WORKPLACE FATALITIES 
</t>
  </si>
  <si>
    <t>Operation</t>
  </si>
  <si>
    <t>Event Description</t>
  </si>
  <si>
    <t>Scope 1</t>
  </si>
  <si>
    <t xml:space="preserve">- </t>
  </si>
  <si>
    <t>Land (in Hectares)</t>
  </si>
  <si>
    <t xml:space="preserve">New land disturbed during the year </t>
  </si>
  <si>
    <t xml:space="preserve">Land rehabilitated during the year </t>
  </si>
  <si>
    <t>Total land disturbed to be rehabilitated</t>
  </si>
  <si>
    <t>Economic Value Contribution ($ millions)</t>
  </si>
  <si>
    <t xml:space="preserve">Community Investments </t>
  </si>
  <si>
    <t>Employee Turnover by Region &amp; Gender</t>
  </si>
  <si>
    <t>No. Grievances by Geography</t>
  </si>
  <si>
    <t>Grievances by Type (%)</t>
  </si>
  <si>
    <t>FCX PERFORMANCE TREND DATA</t>
  </si>
  <si>
    <t xml:space="preserve">Mining &amp; Mineral Processing Waste </t>
  </si>
  <si>
    <t>Total Non-Mining Waste Generated</t>
  </si>
  <si>
    <t>Non-Hazardous Waste Generated</t>
  </si>
  <si>
    <t>Non-Mining Waste &amp; Recyclable Material (thousand metric tons)</t>
  </si>
  <si>
    <t xml:space="preserve">Disposed - Landfill </t>
  </si>
  <si>
    <t>Disposed - Other</t>
  </si>
  <si>
    <t xml:space="preserve">% Reused/Recycled of Total Water Utilized </t>
  </si>
  <si>
    <t>Water Utilization (million cubic meters)</t>
  </si>
  <si>
    <t>Total Water Recycled</t>
  </si>
  <si>
    <t>Total Utilized Water (Withdrawn + Recycled)</t>
  </si>
  <si>
    <t xml:space="preserve">Total New Water Withdrawn </t>
  </si>
  <si>
    <t>New - Groundwater</t>
  </si>
  <si>
    <t>New - Surface water</t>
  </si>
  <si>
    <t>New - 3rd party sources</t>
  </si>
  <si>
    <t>New - Stormwater</t>
  </si>
  <si>
    <t>New - Sea water</t>
  </si>
  <si>
    <t>Scope 2</t>
  </si>
  <si>
    <t xml:space="preserve">Scope 1 </t>
  </si>
  <si>
    <t xml:space="preserve">Scope 3 </t>
  </si>
  <si>
    <t>Scope 1 + 2 Total</t>
  </si>
  <si>
    <t>Hazardous Waste Generated</t>
  </si>
  <si>
    <t xml:space="preserve">Environmental, Social and Governance (ESG) Performance Trend Data </t>
  </si>
  <si>
    <t>FCX - ESG PERFORMANCE TREND DATA</t>
  </si>
  <si>
    <r>
      <t>Reportable spills or releases of hazardous or toxic chemicals</t>
    </r>
    <r>
      <rPr>
        <vertAlign val="superscript"/>
        <sz val="8"/>
        <color theme="1"/>
        <rFont val="Century Gothic"/>
        <family val="2"/>
      </rPr>
      <t>6,7</t>
    </r>
  </si>
  <si>
    <t>6. Excludes spills at PTFI associated with pipeline sabotage. Due to increased security efforts, the number of sabotage-related spills reported at PTFI decreased from 68 in 2018 to 16 in 2019.</t>
  </si>
  <si>
    <r>
      <t>NOVs - permit exceedances, spills, releases or other compliance matters</t>
    </r>
    <r>
      <rPr>
        <vertAlign val="superscript"/>
        <sz val="8"/>
        <color theme="1"/>
        <rFont val="Century Gothic"/>
        <family val="2"/>
      </rPr>
      <t>8</t>
    </r>
  </si>
  <si>
    <t xml:space="preserve">9. 2017 penalties paid were from NOVs at Cerro Verde in 2006 and 2008. </t>
  </si>
  <si>
    <r>
      <t>Environmental Penalties ($ thousands)</t>
    </r>
    <r>
      <rPr>
        <vertAlign val="superscript"/>
        <sz val="8"/>
        <color theme="1"/>
        <rFont val="Century Gothic"/>
        <family val="2"/>
      </rPr>
      <t>9,10</t>
    </r>
  </si>
  <si>
    <t>1. Our online training was placed on hold in 2015 as a result of transitiong to a new training module provider.</t>
  </si>
  <si>
    <r>
      <t>% High Risk</t>
    </r>
    <r>
      <rPr>
        <vertAlign val="superscript"/>
        <sz val="8"/>
        <color theme="1"/>
        <rFont val="Century Gothic"/>
        <family val="2"/>
      </rPr>
      <t>1</t>
    </r>
  </si>
  <si>
    <r>
      <t>Total Recordable Incident Rate (TRIR)</t>
    </r>
    <r>
      <rPr>
        <vertAlign val="superscript"/>
        <sz val="8"/>
        <color theme="1"/>
        <rFont val="Century Gothic"/>
        <family val="2"/>
      </rPr>
      <t>2</t>
    </r>
  </si>
  <si>
    <r>
      <t>Gross Human Rights Violations</t>
    </r>
    <r>
      <rPr>
        <vertAlign val="superscript"/>
        <sz val="8"/>
        <color theme="1"/>
        <rFont val="Century Gothic"/>
        <family val="2"/>
      </rPr>
      <t>3</t>
    </r>
  </si>
  <si>
    <r>
      <t>% Employees Under Collective Labor Agreements</t>
    </r>
    <r>
      <rPr>
        <vertAlign val="superscript"/>
        <sz val="8"/>
        <color theme="1"/>
        <rFont val="Century Gothic"/>
        <family val="2"/>
      </rPr>
      <t>4</t>
    </r>
  </si>
  <si>
    <r>
      <t>Other</t>
    </r>
    <r>
      <rPr>
        <vertAlign val="superscript"/>
        <sz val="8"/>
        <color rgb="FF000000"/>
        <rFont val="Century Gothic"/>
        <family val="2"/>
      </rPr>
      <t>5</t>
    </r>
  </si>
  <si>
    <r>
      <t>Europe</t>
    </r>
    <r>
      <rPr>
        <vertAlign val="superscript"/>
        <sz val="8"/>
        <color rgb="FF000000"/>
        <rFont val="Century Gothic"/>
        <family val="2"/>
      </rPr>
      <t>6</t>
    </r>
  </si>
  <si>
    <r>
      <t>Peru</t>
    </r>
    <r>
      <rPr>
        <vertAlign val="superscript"/>
        <sz val="8"/>
        <color rgb="FF000000"/>
        <rFont val="Century Gothic"/>
        <family val="2"/>
      </rPr>
      <t>7</t>
    </r>
  </si>
  <si>
    <t>5. Includes arts, culture, mitigation, stakeholder engagement and employee programs such as Matching Gifts and United Way</t>
  </si>
  <si>
    <r>
      <t>United States</t>
    </r>
    <r>
      <rPr>
        <vertAlign val="superscript"/>
        <sz val="8"/>
        <color rgb="FF000000"/>
        <rFont val="Century Gothic"/>
        <family val="2"/>
      </rPr>
      <t>8</t>
    </r>
  </si>
  <si>
    <r>
      <t>Other</t>
    </r>
    <r>
      <rPr>
        <vertAlign val="superscript"/>
        <sz val="8"/>
        <color rgb="FF000000"/>
        <rFont val="Century Gothic"/>
        <family val="2"/>
      </rPr>
      <t>9</t>
    </r>
  </si>
  <si>
    <r>
      <t>Anti-Corruption Training</t>
    </r>
    <r>
      <rPr>
        <vertAlign val="superscript"/>
        <sz val="8"/>
        <color theme="1"/>
        <rFont val="Century Gothic"/>
        <family val="2"/>
      </rPr>
      <t xml:space="preserve">1  </t>
    </r>
    <r>
      <rPr>
        <sz val="8"/>
        <color theme="1"/>
        <rFont val="Century Gothic"/>
        <family val="2"/>
      </rPr>
      <t xml:space="preserve"> </t>
    </r>
  </si>
  <si>
    <r>
      <t>Principles of Business Conduct Training</t>
    </r>
    <r>
      <rPr>
        <vertAlign val="superscript"/>
        <sz val="8"/>
        <color theme="1"/>
        <rFont val="Century Gothic"/>
        <family val="2"/>
      </rPr>
      <t xml:space="preserve">1  </t>
    </r>
    <r>
      <rPr>
        <sz val="8"/>
        <color theme="1"/>
        <rFont val="Century Gothic"/>
        <family val="2"/>
      </rPr>
      <t xml:space="preserve"> </t>
    </r>
  </si>
  <si>
    <r>
      <t>Direct Economic Contributions</t>
    </r>
    <r>
      <rPr>
        <vertAlign val="superscript"/>
        <sz val="8"/>
        <color theme="1"/>
        <rFont val="Century Gothic"/>
        <family val="2"/>
      </rPr>
      <t xml:space="preserve">1  </t>
    </r>
    <r>
      <rPr>
        <sz val="8"/>
        <color theme="1"/>
        <rFont val="Century Gothic"/>
        <family val="2"/>
      </rPr>
      <t xml:space="preserve"> </t>
    </r>
  </si>
  <si>
    <r>
      <t>Cash Payments to Governments</t>
    </r>
    <r>
      <rPr>
        <vertAlign val="superscript"/>
        <sz val="8"/>
        <color theme="1"/>
        <rFont val="Century Gothic"/>
        <family val="2"/>
      </rPr>
      <t>2</t>
    </r>
    <r>
      <rPr>
        <sz val="8"/>
        <color theme="1"/>
        <rFont val="Century Gothic"/>
        <family val="2"/>
      </rPr>
      <t xml:space="preserve">  </t>
    </r>
  </si>
  <si>
    <t>N/A</t>
  </si>
  <si>
    <t xml:space="preserve">FCX is committed to communicating on our ESG performance regularly and transparently and have been reporting on our sustainability performance since 2001. The data provided herein reflects Freeport-McMoRan’s historical performance for the past five years on key ESG topics. This data is intended to be a companion to our 2019 Annual Report on Sustainability, available on our website at fcx.com/sustainability.
Unless noted otherwise, the data covers sustainability matters related to all of our significant operating sites including the following locations: Atlantic Copper, Bagdad, Bayway, Cerro Verde, Chino, Cobre, Climax Mine, El Abra, El Paso, Ft. Madison, Henderson, Kokkola, Miami, Morenci, Norwich, PT Freeport Indonesia, Rotterdam, Safford, Sierrita, Stowmarket, Tyrone. 
In general, and unless otherwise noted, this data does not include assets divested or acquired during the year, non-managed joint ventures, exploration activities, projects and non-operating and discontinued sites. All data presented excludes Tenke Fungurume which was sold in November 2016. 
As a result of methodology changes, corrections, or ongoing improvements to our data collection processes and quality, prior year data may be restated in future years. Historical results are not necessarily indicative of future performance. All financial figures are quoted in U.S. dollars, unless otherwise noted. Some figures and percentages may not add up to the total figure or 100% due to rounding. Data presented covers our performance for years ending December 31st, which corresponds to our fiscal year. 
Additional information about FCX is available on our website, fcx.com. For details on our financial performance and governance structure please refer to our Annual Report on Form 10-K for the year ended December 31, 2019, filed with the U.S. Securities and Exchange Commission.
</t>
  </si>
  <si>
    <r>
      <t>Number of Tailings Impoundments</t>
    </r>
    <r>
      <rPr>
        <b/>
        <vertAlign val="superscript"/>
        <sz val="8"/>
        <color theme="1"/>
        <rFont val="Century Gothic"/>
        <family val="2"/>
      </rPr>
      <t>5</t>
    </r>
  </si>
  <si>
    <t>Active</t>
  </si>
  <si>
    <t>5. Tailings impoundment counts are reviewed at least annually and updated according to construction of new facilities, changes in operating conditions, closure, business transactions, and legal reviews. For example, in 2017, Mt Emmons Mining Company agreed to take over the long-term liabilities for the historic Keystone Mine in Colorado, adding 4 inactive tailings facilities to our portfolio.</t>
  </si>
  <si>
    <t>10. 2019 penalties paid were from NOVs at Sierrita for dust events in 2018 ($30,000) and a NOV at Cerro Verde in 2007 ($94,682). In addition, we agreed to fund a $200,000 Supplemental Environmental Project associated with the Sierrita dust events. The Cerro Verde fine was paid in 2019 from a regulatory inspection conducted in 2007 due to extended legal appeal process.</t>
  </si>
  <si>
    <t>6. Introduced Europe in 2018</t>
  </si>
  <si>
    <r>
      <t>FCX Global (CO</t>
    </r>
    <r>
      <rPr>
        <b/>
        <vertAlign val="subscript"/>
        <sz val="8"/>
        <color theme="1"/>
        <rFont val="Century Gothic"/>
        <family val="2"/>
      </rPr>
      <t>2</t>
    </r>
    <r>
      <rPr>
        <b/>
        <sz val="8"/>
        <color theme="1"/>
        <rFont val="Century Gothic"/>
        <family val="2"/>
      </rPr>
      <t>e metric tons)</t>
    </r>
  </si>
  <si>
    <r>
      <t>FMC Mining</t>
    </r>
    <r>
      <rPr>
        <b/>
        <vertAlign val="superscript"/>
        <sz val="8"/>
        <color theme="1"/>
        <rFont val="Century Gothic"/>
        <family val="2"/>
      </rPr>
      <t>1,2</t>
    </r>
    <r>
      <rPr>
        <b/>
        <sz val="8"/>
        <color theme="1"/>
        <rFont val="Century Gothic"/>
        <family val="2"/>
      </rPr>
      <t xml:space="preserve"> (CO</t>
    </r>
    <r>
      <rPr>
        <b/>
        <vertAlign val="subscript"/>
        <sz val="8"/>
        <color theme="1"/>
        <rFont val="Century Gothic"/>
        <family val="2"/>
      </rPr>
      <t>2</t>
    </r>
    <r>
      <rPr>
        <b/>
        <sz val="8"/>
        <color theme="1"/>
        <rFont val="Century Gothic"/>
        <family val="2"/>
      </rPr>
      <t>e metric tons)</t>
    </r>
  </si>
  <si>
    <r>
      <t>PT-FI (CO</t>
    </r>
    <r>
      <rPr>
        <b/>
        <vertAlign val="subscript"/>
        <sz val="8"/>
        <color theme="1"/>
        <rFont val="Century Gothic"/>
        <family val="2"/>
      </rPr>
      <t>2</t>
    </r>
    <r>
      <rPr>
        <b/>
        <sz val="8"/>
        <color theme="1"/>
        <rFont val="Century Gothic"/>
        <family val="2"/>
      </rPr>
      <t>e metric tons)</t>
    </r>
  </si>
  <si>
    <t>1. FMC Mining includes Bagdad, Cerro Verde, Chino/Cobre, Climax, El Abra, Henderson, Morenci, Safford, Sierrita &amp; Tyrone.</t>
  </si>
  <si>
    <t>7. In 2016, 146 grievances received in related to a waste water treatment facilty at our Cerro Verde operation were excluded from the total as they were reported separately.</t>
  </si>
  <si>
    <t>8. In 2018, approximately 630 grievances related to dust incidents at our Sierrita operation in Arizona were excluded from the total count as they were reported separately.</t>
  </si>
  <si>
    <t>9. Other includes security, town site/housing and other grievances not listed above.</t>
  </si>
  <si>
    <t>2. TRIR = [(Fatalities + Lost-time Incidents + Restricted-duty Incidents + Medical Treatment) x 200,000] / Total Hours Worked.</t>
  </si>
  <si>
    <t xml:space="preserve">1. Our sustainable development Risk Register defines "high risk" events as incidents that have the potential to result in permanent disabilities or a fatality. </t>
  </si>
  <si>
    <t>3. There is no uniform definition of gross human rights violations under international law; however, the United Nations Office of the High Commissioner report: The Corporate Responsibility to Respect Human Rights - An Interpretive Guide, provides guidance on identifying such types of violations.</t>
  </si>
  <si>
    <t>4. In North America, our hourly employees continue to elect to work directly with company management rather than through union representation utilizing our Guiding Principles contract which adds value to the workforce and the company.</t>
  </si>
  <si>
    <t>Notes:</t>
  </si>
  <si>
    <r>
      <t>2</t>
    </r>
    <r>
      <rPr>
        <sz val="7"/>
        <color rgb="FF000000"/>
        <rFont val="Century Gothic"/>
        <family val="2"/>
      </rPr>
      <t xml:space="preserve"> Utilizing the ICMM water reporting guidelines, this quantity of discharged water is categorized as low quality due primarily to a) the estuarine source water used at Atlantic Copper is already low quality due to salinity and b) the discharge water associated with the function of PTFI’s controlled riverine Tailings system contains alkaline pH.</t>
    </r>
  </si>
  <si>
    <r>
      <t>1</t>
    </r>
    <r>
      <rPr>
        <sz val="7"/>
        <color rgb="FF000000"/>
        <rFont val="Century Gothic"/>
        <family val="2"/>
      </rPr>
      <t xml:space="preserve"> Approximately 93% of water quantities discharged were associated with our Atlantic Copper Smelter (49%) where river water is used for cooling and then returned to source, and  PTFI’s controlled riverine tailings management system (44%).  </t>
    </r>
  </si>
  <si>
    <r>
      <t>Water Discharge OFF site</t>
    </r>
    <r>
      <rPr>
        <b/>
        <vertAlign val="superscript"/>
        <sz val="8"/>
        <color rgb="FF000000"/>
        <rFont val="Century Gothic"/>
        <family val="2"/>
      </rPr>
      <t>1,2</t>
    </r>
  </si>
  <si>
    <t>80</t>
  </si>
  <si>
    <t>2. 2015-2017 Scope 2 emissions were calculated using the location-based method; 2018-2019 Scope 2 emissions were calculated using the market-based method.</t>
  </si>
  <si>
    <r>
      <t>FMC Downstream Processing</t>
    </r>
    <r>
      <rPr>
        <b/>
        <vertAlign val="superscript"/>
        <sz val="8"/>
        <color theme="1"/>
        <rFont val="Century Gothic"/>
        <family val="2"/>
      </rPr>
      <t>2,3</t>
    </r>
    <r>
      <rPr>
        <b/>
        <sz val="8"/>
        <color theme="1"/>
        <rFont val="Century Gothic"/>
        <family val="2"/>
      </rPr>
      <t xml:space="preserve"> (CO</t>
    </r>
    <r>
      <rPr>
        <b/>
        <vertAlign val="subscript"/>
        <sz val="8"/>
        <color theme="1"/>
        <rFont val="Century Gothic"/>
        <family val="2"/>
      </rPr>
      <t>2</t>
    </r>
    <r>
      <rPr>
        <b/>
        <sz val="8"/>
        <color theme="1"/>
        <rFont val="Century Gothic"/>
        <family val="2"/>
      </rPr>
      <t>e metric tons)</t>
    </r>
  </si>
  <si>
    <t>4. We started calculated water discharged and water efficiency % in 2018.</t>
  </si>
  <si>
    <r>
      <t>Total Water Discharge</t>
    </r>
    <r>
      <rPr>
        <vertAlign val="superscript"/>
        <sz val="8"/>
        <color theme="1"/>
        <rFont val="Century Gothic"/>
        <family val="2"/>
      </rPr>
      <t>4</t>
    </r>
  </si>
  <si>
    <r>
      <t>Water use efficiency (%)</t>
    </r>
    <r>
      <rPr>
        <vertAlign val="superscript"/>
        <sz val="8"/>
        <color theme="1"/>
        <rFont val="Century Gothic"/>
        <family val="2"/>
      </rPr>
      <t>4</t>
    </r>
  </si>
  <si>
    <t>7. In 2019, there were 14 releases of 75 kg (or less) of NH3 or SO2 at our Rotterdam molybdenum plant associated with malfunctions of the catalytic oxidizer.</t>
  </si>
  <si>
    <t xml:space="preserve">8. NOV is Notice of Violation. </t>
  </si>
  <si>
    <t>3. FMC Downstream Processing includes Atlantic Copper Smelter &amp; Refinery, Bayway Rod &amp; Wire, Ft. Madison Moly Special Products, Kokkola Cobalt Refinery, Miami Smelter &amp; Rod, Norwich Rod, Rotterdam, Stowmarket &amp; El Paso Refinery &amp; Rod.</t>
  </si>
  <si>
    <t>2. Please see detailed information in our 2019 Annual Report on Sustainability published on fcx.com/sustainability.</t>
  </si>
  <si>
    <t xml:space="preserve">Date Updated: </t>
  </si>
  <si>
    <t>Indirect Sources (Scope 2)</t>
  </si>
  <si>
    <t xml:space="preserve">Note: Following sale of TFM in November 2016, all data now excludes TFM in 2015/2016. As a result of methodology changes or corrections, prior year data may be updated. All financial figures are quoted in U.S. dollars, unless otherwise noted. Some figures and percentages may not add up to the total figure or 100% due to rounding. </t>
  </si>
  <si>
    <t>Employees by Age Group</t>
  </si>
  <si>
    <t>Employees by Nationality</t>
  </si>
  <si>
    <t>Expatriates/Third-Country Nationals</t>
  </si>
  <si>
    <t>Local Country National</t>
  </si>
  <si>
    <t>Non-renewable fuels purchased and consumed</t>
  </si>
  <si>
    <t>Non-renewable electricity purchased</t>
  </si>
  <si>
    <t>Total renewable energy purchased or generated </t>
  </si>
  <si>
    <t>Total Non-Renewable Energy Consumption</t>
  </si>
  <si>
    <t>Energy Consumed (PJ)</t>
  </si>
  <si>
    <t>FCX - ENERGY CONSUMPTION DATA</t>
  </si>
  <si>
    <t>TOTAL ENERGY CONSUMPTION</t>
  </si>
  <si>
    <t>2019 ENERGY CONSUMPTION DETAILS</t>
  </si>
  <si>
    <t xml:space="preserve">Direct Sources (Scope 1) </t>
  </si>
  <si>
    <t xml:space="preserve">Purchased electricity </t>
  </si>
  <si>
    <t>* 2019 Emissions from non-energy consumption processes, including leaching of calcite-containing ore, lime manufacturing and iron removal</t>
  </si>
  <si>
    <t>Total Energy Consumption</t>
  </si>
  <si>
    <t>FCX Global (PJ)</t>
  </si>
  <si>
    <t>Percent of Total (%)</t>
  </si>
  <si>
    <t>2019 TOTAL ENERGY USE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</si>
</sst>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
    <numFmt numFmtId="168" formatCode="_(* #,##0_);_(* \(#,##0\);_(* &quot;-&quot;??_);_(@_)"/>
    <numFmt numFmtId="169" formatCode="_(* #,##0.0_);_(* \(#,##0.0\);_(* &quot;-&quot;??_);_(@_)"/>
    <numFmt numFmtId="170" formatCode="0.000%"/>
    <numFmt numFmtId="171" formatCode="mmmm\ dd\,\ yyyy"/>
  </numFmts>
  <fonts count="3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1"/>
      <color theme="1"/>
      <name val="Calibri"/>
      <family val="2"/>
    </font>
    <font>
      <b/>
      <sz val="8"/>
      <color theme="1"/>
      <name val="Century Gothic"/>
      <family val="2"/>
    </font>
    <font>
      <b/>
      <sz val="8"/>
      <color theme="0"/>
      <name val="Century Gothic"/>
      <family val="2"/>
    </font>
    <font>
      <sz val="8"/>
      <color theme="0"/>
      <name val="Century Gothic"/>
      <family val="2"/>
    </font>
    <font>
      <sz val="8"/>
      <name val="Century Gothic"/>
      <family val="2"/>
    </font>
    <font>
      <sz val="8"/>
      <color theme="1"/>
      <name val="Century Gothic"/>
      <family val="2"/>
    </font>
    <font>
      <i/>
      <sz val="8"/>
      <color theme="1"/>
      <name val="Century Gothic"/>
      <family val="2"/>
    </font>
    <font>
      <vertAlign val="superscript"/>
      <sz val="8"/>
      <color theme="1"/>
      <name val="Century Gothic"/>
      <family val="2"/>
    </font>
    <font>
      <sz val="8"/>
      <color rgb="FF000000"/>
      <name val="Century Gothic"/>
      <family val="2"/>
    </font>
    <font>
      <vertAlign val="superscript"/>
      <sz val="8"/>
      <color rgb="FF000000"/>
      <name val="Century Gothic"/>
      <family val="2"/>
    </font>
    <font>
      <b/>
      <sz val="8"/>
      <color rgb="FF000000"/>
      <name val="Century Gothic"/>
      <family val="2"/>
    </font>
    <font>
      <sz val="8"/>
      <color rgb="FF333333"/>
      <name val="Century Gothic"/>
      <family val="2"/>
    </font>
    <font>
      <b/>
      <sz val="8"/>
      <name val="Century Gothic"/>
      <family val="2"/>
    </font>
    <font>
      <b/>
      <vertAlign val="superscript"/>
      <sz val="8"/>
      <color theme="1"/>
      <name val="Century Gothic"/>
      <family val="2"/>
    </font>
    <font>
      <i/>
      <sz val="8"/>
      <color rgb="FF000000"/>
      <name val="Century Gothic"/>
      <family val="2"/>
    </font>
    <font>
      <i/>
      <sz val="8"/>
      <name val="Century Gothic"/>
      <family val="2"/>
    </font>
    <font>
      <b/>
      <sz val="8"/>
      <color rgb="FF333333"/>
      <name val="Century Gothic"/>
      <family val="2"/>
    </font>
    <font>
      <sz val="7"/>
      <color theme="1"/>
      <name val="Century Gothic"/>
      <family val="2"/>
    </font>
    <font>
      <sz val="11"/>
      <color theme="1"/>
      <name val="Century Gothic"/>
      <family val="2"/>
    </font>
    <font>
      <b/>
      <sz val="11"/>
      <color theme="0"/>
      <name val="Century Gothic"/>
      <family val="2"/>
    </font>
    <font>
      <b/>
      <sz val="20"/>
      <color theme="0"/>
      <name val="Century Gothic"/>
      <family val="2"/>
    </font>
    <font>
      <b/>
      <sz val="8"/>
      <color rgb="FFFFFFFF"/>
      <name val="Century Gothic"/>
      <family val="2"/>
    </font>
    <font>
      <sz val="8"/>
      <color rgb="FF757171"/>
      <name val="Century Gothic"/>
      <family val="2"/>
    </font>
    <font>
      <b/>
      <vertAlign val="superscript"/>
      <sz val="8"/>
      <color rgb="FF000000"/>
      <name val="Century Gothic"/>
      <family val="2"/>
    </font>
    <font>
      <sz val="7"/>
      <name val="Century Gothic"/>
      <family val="2"/>
    </font>
    <font>
      <b/>
      <vertAlign val="subscript"/>
      <sz val="8"/>
      <color theme="1"/>
      <name val="Century Gothic"/>
      <family val="2"/>
    </font>
    <font>
      <vertAlign val="superscript"/>
      <sz val="7"/>
      <color rgb="FF000000"/>
      <name val="Century Gothic"/>
      <family val="2"/>
    </font>
    <font>
      <sz val="7"/>
      <color rgb="FF000000"/>
      <name val="Century Gothic"/>
      <family val="2"/>
    </font>
  </fonts>
  <fills count="13">
    <fill>
      <patternFill patternType="none"/>
    </fill>
    <fill>
      <patternFill patternType="gray125"/>
    </fill>
    <fill>
      <patternFill patternType="solid">
        <fgColor theme="4" tint="-0.499984740745262"/>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44546A"/>
        <bgColor indexed="64"/>
      </patternFill>
    </fill>
    <fill>
      <patternFill patternType="solid">
        <fgColor rgb="FFFFFFFF"/>
        <bgColor indexed="64"/>
      </patternFill>
    </fill>
    <fill>
      <patternFill patternType="solid">
        <fgColor rgb="FFD6DCE4"/>
        <bgColor indexed="64"/>
      </patternFill>
    </fill>
    <fill>
      <patternFill patternType="solid">
        <fgColor theme="0" tint="-4.9989318521683403E-2"/>
        <bgColor indexed="64"/>
      </patternFill>
    </fill>
    <fill>
      <patternFill patternType="solid">
        <fgColor theme="8" tint="-0.49998474074526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309">
    <xf numFmtId="0" fontId="0" fillId="0" borderId="0" xfId="0"/>
    <xf numFmtId="0" fontId="0" fillId="0" borderId="0" xfId="0" applyAlignment="1">
      <alignment vertical="center"/>
    </xf>
    <xf numFmtId="0" fontId="2" fillId="3" borderId="0" xfId="0" applyFont="1" applyFill="1" applyAlignment="1">
      <alignment horizontal="center" vertical="center" wrapText="1"/>
    </xf>
    <xf numFmtId="0" fontId="2" fillId="3" borderId="0" xfId="0" applyFont="1" applyFill="1" applyBorder="1" applyAlignment="1">
      <alignment vertical="center"/>
    </xf>
    <xf numFmtId="0" fontId="3" fillId="2" borderId="0" xfId="0" applyFont="1" applyFill="1" applyBorder="1"/>
    <xf numFmtId="0" fontId="3" fillId="2" borderId="0" xfId="0" applyFont="1" applyFill="1" applyBorder="1" applyAlignment="1">
      <alignment vertical="center"/>
    </xf>
    <xf numFmtId="0" fontId="5" fillId="4" borderId="4" xfId="0" applyFont="1" applyFill="1" applyBorder="1" applyAlignment="1">
      <alignment vertical="center" wrapText="1"/>
    </xf>
    <xf numFmtId="0" fontId="0" fillId="4" borderId="4" xfId="0" applyFill="1" applyBorder="1" applyAlignment="1">
      <alignment vertical="top" wrapText="1"/>
    </xf>
    <xf numFmtId="0" fontId="6" fillId="5" borderId="2" xfId="0" applyFont="1" applyFill="1" applyBorder="1" applyAlignment="1">
      <alignment vertical="center"/>
    </xf>
    <xf numFmtId="0" fontId="6" fillId="5" borderId="6" xfId="0" applyFont="1" applyFill="1" applyBorder="1" applyAlignment="1">
      <alignment vertical="center"/>
    </xf>
    <xf numFmtId="0" fontId="7" fillId="3" borderId="9" xfId="0" applyFont="1" applyFill="1" applyBorder="1" applyAlignment="1">
      <alignment vertical="center"/>
    </xf>
    <xf numFmtId="0" fontId="6" fillId="6" borderId="2" xfId="0" applyFont="1" applyFill="1" applyBorder="1" applyAlignment="1">
      <alignment vertical="center"/>
    </xf>
    <xf numFmtId="0" fontId="6" fillId="6" borderId="6" xfId="0" applyFont="1" applyFill="1" applyBorder="1" applyAlignment="1">
      <alignment vertical="center"/>
    </xf>
    <xf numFmtId="0" fontId="7" fillId="2" borderId="5" xfId="0" applyFont="1" applyFill="1" applyBorder="1" applyAlignment="1">
      <alignment vertical="center"/>
    </xf>
    <xf numFmtId="0" fontId="8" fillId="2" borderId="2" xfId="0" applyFont="1" applyFill="1" applyBorder="1" applyAlignment="1">
      <alignment vertical="center"/>
    </xf>
    <xf numFmtId="0" fontId="8" fillId="2" borderId="6" xfId="0" applyFont="1" applyFill="1" applyBorder="1" applyAlignment="1">
      <alignment vertical="center"/>
    </xf>
    <xf numFmtId="0" fontId="7" fillId="3" borderId="7" xfId="0" applyFont="1" applyFill="1" applyBorder="1" applyAlignment="1">
      <alignment vertical="center"/>
    </xf>
    <xf numFmtId="0" fontId="7" fillId="3" borderId="10" xfId="0" applyFont="1" applyFill="1" applyBorder="1" applyAlignment="1">
      <alignment vertical="center"/>
    </xf>
    <xf numFmtId="0" fontId="7" fillId="3" borderId="0" xfId="0" applyFont="1" applyFill="1" applyBorder="1" applyAlignment="1">
      <alignment vertical="center"/>
    </xf>
    <xf numFmtId="0" fontId="7" fillId="3" borderId="11" xfId="0" applyFont="1" applyFill="1" applyBorder="1" applyAlignment="1">
      <alignment vertical="center"/>
    </xf>
    <xf numFmtId="0" fontId="6" fillId="5" borderId="5" xfId="0" applyFont="1" applyFill="1" applyBorder="1" applyAlignment="1">
      <alignment vertical="center"/>
    </xf>
    <xf numFmtId="0" fontId="10" fillId="4" borderId="4" xfId="0" applyFont="1" applyFill="1" applyBorder="1" applyAlignment="1">
      <alignment vertical="center" wrapText="1"/>
    </xf>
    <xf numFmtId="1" fontId="10" fillId="4" borderId="4" xfId="0" applyNumberFormat="1" applyFont="1" applyFill="1" applyBorder="1" applyAlignment="1">
      <alignment horizontal="right" vertical="center" wrapText="1"/>
    </xf>
    <xf numFmtId="0" fontId="10" fillId="0" borderId="12" xfId="0" applyFont="1" applyFill="1" applyBorder="1" applyAlignment="1">
      <alignment vertical="center" wrapText="1"/>
    </xf>
    <xf numFmtId="0" fontId="10" fillId="0" borderId="12" xfId="0" applyFont="1" applyBorder="1" applyAlignment="1">
      <alignment vertical="center" wrapText="1"/>
    </xf>
    <xf numFmtId="0" fontId="10" fillId="0" borderId="4"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xf numFmtId="0" fontId="10" fillId="0" borderId="3" xfId="0" applyFont="1" applyFill="1" applyBorder="1" applyAlignment="1">
      <alignment vertical="center" wrapText="1"/>
    </xf>
    <xf numFmtId="0" fontId="10" fillId="0" borderId="13" xfId="0" applyFont="1" applyFill="1" applyBorder="1" applyAlignment="1">
      <alignment vertical="center"/>
    </xf>
    <xf numFmtId="0" fontId="10" fillId="0" borderId="10" xfId="0" applyFont="1" applyFill="1" applyBorder="1" applyAlignment="1">
      <alignment vertical="center" wrapText="1"/>
    </xf>
    <xf numFmtId="3" fontId="10" fillId="0" borderId="12" xfId="0" applyNumberFormat="1" applyFont="1" applyFill="1" applyBorder="1" applyAlignment="1">
      <alignment vertical="center" wrapText="1"/>
    </xf>
    <xf numFmtId="3" fontId="10" fillId="0" borderId="4" xfId="0" applyNumberFormat="1" applyFont="1" applyFill="1" applyBorder="1" applyAlignment="1">
      <alignment vertical="center" wrapText="1"/>
    </xf>
    <xf numFmtId="9" fontId="10" fillId="0" borderId="3" xfId="0" applyNumberFormat="1" applyFont="1" applyFill="1" applyBorder="1" applyAlignment="1">
      <alignment vertical="center" wrapText="1"/>
    </xf>
    <xf numFmtId="0" fontId="10" fillId="6" borderId="5" xfId="0" applyFont="1" applyFill="1" applyBorder="1" applyAlignment="1">
      <alignment vertical="center" wrapText="1"/>
    </xf>
    <xf numFmtId="9" fontId="10" fillId="0" borderId="12" xfId="0" applyNumberFormat="1" applyFont="1" applyFill="1" applyBorder="1" applyAlignment="1">
      <alignment vertical="center" wrapText="1"/>
    </xf>
    <xf numFmtId="9" fontId="10" fillId="0" borderId="4" xfId="0" applyNumberFormat="1" applyFont="1" applyFill="1" applyBorder="1" applyAlignment="1">
      <alignment vertical="center" wrapText="1"/>
    </xf>
    <xf numFmtId="9" fontId="10" fillId="6" borderId="2" xfId="0" applyNumberFormat="1" applyFont="1" applyFill="1" applyBorder="1" applyAlignment="1">
      <alignment vertical="center" wrapText="1"/>
    </xf>
    <xf numFmtId="9" fontId="10" fillId="6" borderId="6" xfId="0" applyNumberFormat="1" applyFont="1" applyFill="1" applyBorder="1" applyAlignment="1">
      <alignment vertical="center" wrapText="1"/>
    </xf>
    <xf numFmtId="9" fontId="6" fillId="0" borderId="4" xfId="0" applyNumberFormat="1" applyFont="1" applyFill="1" applyBorder="1" applyAlignment="1">
      <alignment vertical="center" wrapText="1"/>
    </xf>
    <xf numFmtId="9" fontId="13" fillId="0" borderId="4" xfId="0" applyNumberFormat="1" applyFont="1" applyBorder="1" applyAlignment="1">
      <alignment horizontal="right" vertical="center"/>
    </xf>
    <xf numFmtId="9" fontId="13" fillId="0" borderId="3" xfId="0" applyNumberFormat="1" applyFont="1" applyBorder="1" applyAlignment="1">
      <alignment horizontal="right" vertical="center"/>
    </xf>
    <xf numFmtId="9" fontId="13" fillId="6" borderId="2" xfId="0" applyNumberFormat="1" applyFont="1" applyFill="1" applyBorder="1" applyAlignment="1">
      <alignment horizontal="right" vertical="center"/>
    </xf>
    <xf numFmtId="6" fontId="10" fillId="0" borderId="4" xfId="0" applyNumberFormat="1" applyFont="1" applyFill="1" applyBorder="1" applyAlignment="1">
      <alignment vertical="center" wrapText="1"/>
    </xf>
    <xf numFmtId="0" fontId="10" fillId="0" borderId="3" xfId="0" applyFont="1" applyFill="1" applyBorder="1" applyAlignment="1">
      <alignment vertical="center"/>
    </xf>
    <xf numFmtId="0" fontId="10" fillId="0" borderId="4" xfId="0" applyFont="1" applyFill="1" applyBorder="1" applyAlignment="1">
      <alignment vertical="center"/>
    </xf>
    <xf numFmtId="164" fontId="13" fillId="0" borderId="4" xfId="0" applyNumberFormat="1" applyFont="1" applyBorder="1" applyAlignment="1">
      <alignment horizontal="right" vertical="center"/>
    </xf>
    <xf numFmtId="164" fontId="13" fillId="6" borderId="2" xfId="0" applyNumberFormat="1" applyFont="1" applyFill="1" applyBorder="1" applyAlignment="1">
      <alignment vertical="center"/>
    </xf>
    <xf numFmtId="164" fontId="13" fillId="6" borderId="6" xfId="0" applyNumberFormat="1" applyFont="1" applyFill="1" applyBorder="1" applyAlignment="1">
      <alignment vertical="center"/>
    </xf>
    <xf numFmtId="0" fontId="10" fillId="0" borderId="4" xfId="0" applyFont="1" applyFill="1" applyBorder="1" applyAlignment="1">
      <alignment horizontal="right" vertical="center"/>
    </xf>
    <xf numFmtId="0" fontId="10" fillId="0" borderId="0" xfId="0" applyFont="1"/>
    <xf numFmtId="0" fontId="10" fillId="0" borderId="0" xfId="0" applyFont="1" applyFill="1"/>
    <xf numFmtId="0" fontId="10" fillId="0" borderId="4" xfId="0" applyFont="1" applyBorder="1" applyAlignment="1">
      <alignment horizontal="left" vertical="center" wrapText="1" indent="2"/>
    </xf>
    <xf numFmtId="167" fontId="11" fillId="0" borderId="4" xfId="0" applyNumberFormat="1" applyFont="1" applyBorder="1" applyAlignment="1">
      <alignment vertical="center" wrapText="1"/>
    </xf>
    <xf numFmtId="0" fontId="10" fillId="4" borderId="12" xfId="0" applyFont="1" applyFill="1" applyBorder="1" applyAlignment="1">
      <alignment vertical="center" wrapText="1"/>
    </xf>
    <xf numFmtId="167" fontId="11" fillId="4" borderId="4" xfId="0" applyNumberFormat="1" applyFont="1" applyFill="1" applyBorder="1" applyAlignment="1">
      <alignment vertical="center" wrapText="1"/>
    </xf>
    <xf numFmtId="1" fontId="10" fillId="0" borderId="4" xfId="0" applyNumberFormat="1" applyFont="1" applyFill="1" applyBorder="1" applyAlignment="1">
      <alignment horizontal="right" vertical="center" wrapText="1"/>
    </xf>
    <xf numFmtId="0" fontId="15" fillId="6" borderId="9" xfId="0" applyFont="1" applyFill="1" applyBorder="1" applyAlignment="1">
      <alignment horizontal="left" vertical="center"/>
    </xf>
    <xf numFmtId="9" fontId="13" fillId="6" borderId="1" xfId="0" applyNumberFormat="1" applyFont="1" applyFill="1" applyBorder="1" applyAlignment="1">
      <alignment horizontal="right" vertical="center"/>
    </xf>
    <xf numFmtId="9" fontId="13" fillId="6" borderId="8" xfId="0" applyNumberFormat="1" applyFont="1" applyFill="1" applyBorder="1" applyAlignment="1">
      <alignment horizontal="right" vertical="center"/>
    </xf>
    <xf numFmtId="0" fontId="6" fillId="5" borderId="7" xfId="0" applyFont="1" applyFill="1" applyBorder="1" applyAlignment="1">
      <alignment vertical="center"/>
    </xf>
    <xf numFmtId="0" fontId="6" fillId="5" borderId="1" xfId="0" applyFont="1" applyFill="1" applyBorder="1" applyAlignment="1">
      <alignment vertical="center"/>
    </xf>
    <xf numFmtId="0" fontId="6" fillId="5" borderId="8" xfId="0" applyFont="1" applyFill="1" applyBorder="1" applyAlignment="1">
      <alignment vertical="center"/>
    </xf>
    <xf numFmtId="0" fontId="15" fillId="6" borderId="10" xfId="0" applyFont="1" applyFill="1" applyBorder="1" applyAlignment="1">
      <alignment horizontal="left" vertical="center"/>
    </xf>
    <xf numFmtId="9" fontId="13" fillId="6" borderId="0" xfId="0" applyNumberFormat="1" applyFont="1" applyFill="1" applyBorder="1" applyAlignment="1">
      <alignment horizontal="right" vertical="center"/>
    </xf>
    <xf numFmtId="9" fontId="13" fillId="6" borderId="11" xfId="0" applyNumberFormat="1" applyFont="1" applyFill="1" applyBorder="1" applyAlignment="1">
      <alignment horizontal="right" vertical="center"/>
    </xf>
    <xf numFmtId="49" fontId="13" fillId="0" borderId="4" xfId="0" quotePrefix="1" applyNumberFormat="1" applyFont="1" applyBorder="1" applyAlignment="1">
      <alignment horizontal="right" vertical="center"/>
    </xf>
    <xf numFmtId="0" fontId="13" fillId="6" borderId="2" xfId="0" applyFont="1" applyFill="1" applyBorder="1" applyAlignment="1">
      <alignment horizontal="left" vertical="center"/>
    </xf>
    <xf numFmtId="0" fontId="13" fillId="6" borderId="6" xfId="0" applyFont="1" applyFill="1" applyBorder="1" applyAlignment="1">
      <alignment horizontal="left" vertical="center"/>
    </xf>
    <xf numFmtId="0" fontId="6" fillId="5" borderId="9" xfId="0" applyFont="1" applyFill="1" applyBorder="1" applyAlignment="1">
      <alignment vertical="center"/>
    </xf>
    <xf numFmtId="0" fontId="10" fillId="0" borderId="3" xfId="0" applyNumberFormat="1" applyFont="1" applyFill="1" applyBorder="1" applyAlignment="1">
      <alignment vertical="center"/>
    </xf>
    <xf numFmtId="0" fontId="6" fillId="5" borderId="14" xfId="0" applyFont="1" applyFill="1" applyBorder="1" applyAlignment="1">
      <alignment vertical="center"/>
    </xf>
    <xf numFmtId="0" fontId="6" fillId="5" borderId="15" xfId="0" applyFont="1" applyFill="1" applyBorder="1" applyAlignment="1">
      <alignment vertical="center"/>
    </xf>
    <xf numFmtId="9" fontId="13" fillId="6" borderId="6" xfId="0" applyNumberFormat="1" applyFont="1" applyFill="1" applyBorder="1" applyAlignment="1">
      <alignment horizontal="right" vertical="center"/>
    </xf>
    <xf numFmtId="3" fontId="10" fillId="0" borderId="12" xfId="0" applyNumberFormat="1" applyFont="1" applyFill="1" applyBorder="1" applyAlignment="1">
      <alignment vertical="center"/>
    </xf>
    <xf numFmtId="3" fontId="10" fillId="0" borderId="3" xfId="0" applyNumberFormat="1"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6" borderId="1" xfId="0" applyFont="1" applyFill="1" applyBorder="1" applyAlignment="1">
      <alignment vertical="center"/>
    </xf>
    <xf numFmtId="0" fontId="10" fillId="6" borderId="8" xfId="0" applyFont="1" applyFill="1" applyBorder="1" applyAlignment="1">
      <alignment vertical="center"/>
    </xf>
    <xf numFmtId="168" fontId="13" fillId="0" borderId="12" xfId="8" applyNumberFormat="1" applyFont="1" applyBorder="1" applyAlignment="1">
      <alignment vertical="center" wrapText="1"/>
    </xf>
    <xf numFmtId="168" fontId="10" fillId="0" borderId="12" xfId="0" applyNumberFormat="1" applyFont="1" applyFill="1" applyBorder="1" applyAlignment="1">
      <alignment vertical="center"/>
    </xf>
    <xf numFmtId="0" fontId="10" fillId="6" borderId="2" xfId="0" applyFont="1" applyFill="1" applyBorder="1" applyAlignment="1">
      <alignment vertical="center"/>
    </xf>
    <xf numFmtId="0" fontId="10" fillId="6" borderId="6" xfId="0" applyFont="1" applyFill="1" applyBorder="1" applyAlignment="1">
      <alignment vertical="center"/>
    </xf>
    <xf numFmtId="168" fontId="13" fillId="0" borderId="13" xfId="8" applyNumberFormat="1" applyFont="1" applyFill="1" applyBorder="1" applyAlignment="1">
      <alignment vertical="center" wrapText="1"/>
    </xf>
    <xf numFmtId="168" fontId="13" fillId="0" borderId="3" xfId="8" applyNumberFormat="1" applyFont="1" applyFill="1" applyBorder="1" applyAlignment="1">
      <alignment vertical="center" wrapText="1"/>
    </xf>
    <xf numFmtId="0" fontId="6" fillId="0" borderId="7" xfId="0" applyFont="1" applyBorder="1" applyAlignment="1">
      <alignment horizontal="left" vertical="center" wrapText="1"/>
    </xf>
    <xf numFmtId="9" fontId="6" fillId="6" borderId="2" xfId="0" applyNumberFormat="1" applyFont="1" applyFill="1" applyBorder="1" applyAlignment="1">
      <alignment vertical="center" wrapText="1"/>
    </xf>
    <xf numFmtId="9" fontId="6" fillId="6" borderId="6" xfId="0" applyNumberFormat="1" applyFont="1" applyFill="1" applyBorder="1" applyAlignment="1">
      <alignment vertical="center" wrapText="1"/>
    </xf>
    <xf numFmtId="0" fontId="10" fillId="0" borderId="12" xfId="0" applyFont="1" applyFill="1" applyBorder="1" applyAlignment="1">
      <alignment vertical="center"/>
    </xf>
    <xf numFmtId="0" fontId="10" fillId="0" borderId="4" xfId="0" applyFont="1" applyFill="1" applyBorder="1" applyAlignment="1">
      <alignment horizontal="left" vertical="center" wrapText="1"/>
    </xf>
    <xf numFmtId="169" fontId="10" fillId="0" borderId="4" xfId="8" applyNumberFormat="1" applyFont="1" applyFill="1" applyBorder="1" applyAlignment="1">
      <alignment vertical="center" wrapText="1"/>
    </xf>
    <xf numFmtId="169" fontId="10" fillId="0" borderId="4" xfId="0" applyNumberFormat="1" applyFont="1" applyFill="1" applyBorder="1" applyAlignment="1">
      <alignment vertical="center"/>
    </xf>
    <xf numFmtId="9" fontId="10" fillId="0" borderId="4" xfId="1" applyFont="1" applyFill="1" applyBorder="1" applyAlignment="1">
      <alignment vertical="center"/>
    </xf>
    <xf numFmtId="0" fontId="7" fillId="3" borderId="1" xfId="0" applyFont="1" applyFill="1" applyBorder="1" applyAlignment="1">
      <alignment vertical="center"/>
    </xf>
    <xf numFmtId="0" fontId="7" fillId="3" borderId="8" xfId="0" applyFont="1" applyFill="1" applyBorder="1" applyAlignment="1">
      <alignment vertical="center"/>
    </xf>
    <xf numFmtId="1" fontId="10" fillId="4" borderId="2" xfId="0" applyNumberFormat="1" applyFont="1" applyFill="1" applyBorder="1" applyAlignment="1">
      <alignment horizontal="right" vertical="center" wrapText="1"/>
    </xf>
    <xf numFmtId="0" fontId="10" fillId="0" borderId="4" xfId="0" applyFont="1" applyFill="1" applyBorder="1"/>
    <xf numFmtId="0" fontId="15"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5" fillId="6" borderId="7" xfId="0" applyFont="1" applyFill="1" applyBorder="1" applyAlignment="1">
      <alignment horizontal="left" vertical="center"/>
    </xf>
    <xf numFmtId="168" fontId="15" fillId="0" borderId="4" xfId="8" applyNumberFormat="1" applyFont="1" applyFill="1" applyBorder="1" applyAlignment="1">
      <alignment vertical="center" wrapText="1"/>
    </xf>
    <xf numFmtId="168" fontId="15" fillId="0" borderId="5" xfId="8" applyNumberFormat="1" applyFont="1" applyFill="1" applyBorder="1" applyAlignment="1">
      <alignment vertical="center" wrapText="1"/>
    </xf>
    <xf numFmtId="164" fontId="13" fillId="0" borderId="4" xfId="0" applyNumberFormat="1" applyFont="1" applyFill="1" applyBorder="1" applyAlignment="1">
      <alignment horizontal="right" vertical="center"/>
    </xf>
    <xf numFmtId="0" fontId="16" fillId="0" borderId="4" xfId="0" applyFont="1" applyFill="1" applyBorder="1" applyAlignment="1">
      <alignment horizontal="right" vertical="center"/>
    </xf>
    <xf numFmtId="3" fontId="16" fillId="0" borderId="4" xfId="0" applyNumberFormat="1" applyFont="1" applyFill="1" applyBorder="1" applyAlignment="1">
      <alignment horizontal="right" vertical="center"/>
    </xf>
    <xf numFmtId="164" fontId="10" fillId="0" borderId="4"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4" xfId="0" applyNumberFormat="1" applyFont="1" applyFill="1" applyBorder="1" applyAlignment="1">
      <alignment vertical="center"/>
    </xf>
    <xf numFmtId="9" fontId="9" fillId="4" borderId="4" xfId="0" applyNumberFormat="1" applyFont="1" applyFill="1" applyBorder="1" applyAlignment="1">
      <alignment horizontal="right" vertical="center"/>
    </xf>
    <xf numFmtId="0" fontId="10" fillId="0" borderId="4" xfId="0" applyFont="1" applyBorder="1" applyAlignment="1">
      <alignment horizontal="right"/>
    </xf>
    <xf numFmtId="0" fontId="6" fillId="6" borderId="5" xfId="0" applyFont="1" applyFill="1" applyBorder="1" applyAlignment="1">
      <alignment vertical="center"/>
    </xf>
    <xf numFmtId="0" fontId="10" fillId="0" borderId="4" xfId="0" quotePrefix="1" applyFont="1" applyFill="1" applyBorder="1" applyAlignment="1">
      <alignment horizontal="right" vertical="center"/>
    </xf>
    <xf numFmtId="0" fontId="15" fillId="0" borderId="4" xfId="0" applyFont="1" applyBorder="1" applyAlignment="1">
      <alignment horizontal="left" vertical="center"/>
    </xf>
    <xf numFmtId="164" fontId="15" fillId="0" borderId="4" xfId="0" applyNumberFormat="1" applyFont="1" applyFill="1" applyBorder="1" applyAlignment="1">
      <alignment horizontal="right" vertical="center"/>
    </xf>
    <xf numFmtId="164" fontId="15" fillId="0" borderId="4" xfId="0" applyNumberFormat="1" applyFont="1" applyBorder="1" applyAlignment="1">
      <alignment horizontal="right" vertical="center"/>
    </xf>
    <xf numFmtId="0" fontId="6" fillId="0" borderId="4" xfId="0" applyFont="1" applyFill="1" applyBorder="1" applyAlignment="1">
      <alignment vertical="center"/>
    </xf>
    <xf numFmtId="0" fontId="6" fillId="0" borderId="4" xfId="0" applyNumberFormat="1" applyFont="1" applyFill="1" applyBorder="1" applyAlignment="1">
      <alignment vertical="center"/>
    </xf>
    <xf numFmtId="0" fontId="6" fillId="11" borderId="5" xfId="0" applyFont="1" applyFill="1" applyBorder="1" applyAlignment="1">
      <alignment vertical="center"/>
    </xf>
    <xf numFmtId="0" fontId="6" fillId="0" borderId="4" xfId="0" applyFont="1" applyFill="1" applyBorder="1" applyAlignment="1">
      <alignment horizontal="left" vertical="center" wrapText="1"/>
    </xf>
    <xf numFmtId="0" fontId="17" fillId="7" borderId="4" xfId="0" applyFont="1" applyFill="1" applyBorder="1"/>
    <xf numFmtId="0" fontId="10" fillId="0" borderId="4" xfId="0" applyFont="1" applyFill="1" applyBorder="1" applyAlignment="1">
      <alignment horizontal="left" vertical="center" wrapText="1" indent="1"/>
    </xf>
    <xf numFmtId="0" fontId="0" fillId="4" borderId="0" xfId="0" applyFill="1"/>
    <xf numFmtId="0" fontId="10" fillId="4" borderId="3" xfId="0" applyFont="1" applyFill="1" applyBorder="1" applyAlignment="1">
      <alignment vertical="center"/>
    </xf>
    <xf numFmtId="0" fontId="13" fillId="4" borderId="5" xfId="0" applyFont="1" applyFill="1" applyBorder="1" applyAlignment="1">
      <alignment horizontal="left" vertical="center"/>
    </xf>
    <xf numFmtId="9" fontId="19" fillId="0" borderId="4" xfId="1" applyFont="1" applyFill="1" applyBorder="1" applyAlignment="1">
      <alignment horizontal="right" vertical="center"/>
    </xf>
    <xf numFmtId="9" fontId="19" fillId="0" borderId="4" xfId="1" applyFont="1" applyBorder="1" applyAlignment="1">
      <alignment horizontal="right" vertical="center"/>
    </xf>
    <xf numFmtId="168" fontId="10" fillId="0" borderId="13" xfId="0" applyNumberFormat="1" applyFont="1" applyFill="1" applyBorder="1" applyAlignment="1">
      <alignment vertical="center"/>
    </xf>
    <xf numFmtId="168" fontId="10" fillId="0" borderId="3" xfId="0" applyNumberFormat="1" applyFont="1" applyFill="1" applyBorder="1" applyAlignment="1">
      <alignment vertical="center"/>
    </xf>
    <xf numFmtId="168" fontId="6" fillId="0" borderId="4" xfId="0" applyNumberFormat="1" applyFont="1" applyFill="1" applyBorder="1" applyAlignment="1">
      <alignment vertical="center"/>
    </xf>
    <xf numFmtId="0" fontId="10" fillId="0" borderId="4" xfId="0" applyFont="1" applyBorder="1" applyAlignment="1">
      <alignment horizontal="left" vertical="center" wrapText="1" indent="1"/>
    </xf>
    <xf numFmtId="1" fontId="13" fillId="4" borderId="4" xfId="0" quotePrefix="1"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1" fontId="9" fillId="0" borderId="4" xfId="0" applyNumberFormat="1" applyFont="1" applyBorder="1" applyAlignment="1">
      <alignment horizontal="right" vertical="center"/>
    </xf>
    <xf numFmtId="9" fontId="9" fillId="0" borderId="4" xfId="0" applyNumberFormat="1" applyFont="1" applyBorder="1" applyAlignment="1">
      <alignment horizontal="right" vertical="center"/>
    </xf>
    <xf numFmtId="0" fontId="9" fillId="0" borderId="4" xfId="0" applyFont="1" applyBorder="1" applyAlignment="1">
      <alignment horizontal="right" vertical="center"/>
    </xf>
    <xf numFmtId="0" fontId="11" fillId="4" borderId="4" xfId="0" applyFont="1" applyFill="1" applyBorder="1" applyAlignment="1">
      <alignment horizontal="left" vertical="center" wrapText="1" indent="1"/>
    </xf>
    <xf numFmtId="9" fontId="11" fillId="4" borderId="4" xfId="0" applyNumberFormat="1" applyFont="1" applyFill="1" applyBorder="1" applyAlignment="1">
      <alignment vertical="center" wrapText="1"/>
    </xf>
    <xf numFmtId="9" fontId="11" fillId="4" borderId="4" xfId="0" applyNumberFormat="1" applyFont="1" applyFill="1" applyBorder="1"/>
    <xf numFmtId="9" fontId="20" fillId="4" borderId="4" xfId="0" applyNumberFormat="1" applyFont="1" applyFill="1" applyBorder="1" applyAlignment="1">
      <alignment horizontal="right" vertical="center"/>
    </xf>
    <xf numFmtId="0" fontId="6" fillId="11" borderId="4" xfId="0" applyFont="1" applyFill="1" applyBorder="1" applyAlignment="1">
      <alignment horizontal="left" vertical="center" wrapText="1" indent="1"/>
    </xf>
    <xf numFmtId="0" fontId="15" fillId="11" borderId="4" xfId="0" applyFont="1" applyFill="1" applyBorder="1" applyAlignment="1">
      <alignment horizontal="right" vertical="center"/>
    </xf>
    <xf numFmtId="1" fontId="17" fillId="11" borderId="4" xfId="0" applyNumberFormat="1" applyFont="1" applyFill="1" applyBorder="1" applyAlignment="1">
      <alignment horizontal="right" vertical="center"/>
    </xf>
    <xf numFmtId="0" fontId="17" fillId="11" borderId="4" xfId="0" applyFont="1" applyFill="1" applyBorder="1" applyAlignment="1">
      <alignment horizontal="right" vertical="center"/>
    </xf>
    <xf numFmtId="3" fontId="15" fillId="11" borderId="4" xfId="0" applyNumberFormat="1" applyFont="1" applyFill="1" applyBorder="1" applyAlignment="1">
      <alignment horizontal="right" vertical="center"/>
    </xf>
    <xf numFmtId="3" fontId="17" fillId="11" borderId="4" xfId="0" applyNumberFormat="1" applyFont="1" applyFill="1" applyBorder="1" applyAlignment="1">
      <alignment horizontal="right" vertical="center"/>
    </xf>
    <xf numFmtId="0" fontId="6" fillId="11" borderId="4" xfId="0" applyFont="1" applyFill="1" applyBorder="1" applyAlignment="1">
      <alignment vertical="center" wrapText="1"/>
    </xf>
    <xf numFmtId="3" fontId="6" fillId="11" borderId="4" xfId="0" applyNumberFormat="1" applyFont="1" applyFill="1" applyBorder="1" applyAlignment="1">
      <alignment vertical="center" wrapText="1"/>
    </xf>
    <xf numFmtId="3" fontId="6" fillId="11" borderId="4" xfId="0" applyNumberFormat="1" applyFont="1" applyFill="1" applyBorder="1" applyAlignment="1">
      <alignment vertical="center"/>
    </xf>
    <xf numFmtId="0" fontId="10" fillId="0" borderId="4" xfId="0" applyFont="1" applyFill="1" applyBorder="1" applyAlignment="1">
      <alignment horizontal="left" vertical="center" indent="1"/>
    </xf>
    <xf numFmtId="0" fontId="15" fillId="6" borderId="5" xfId="0" applyFont="1" applyFill="1" applyBorder="1" applyAlignment="1">
      <alignment horizontal="left" vertical="center"/>
    </xf>
    <xf numFmtId="164" fontId="13" fillId="4" borderId="12" xfId="0" applyNumberFormat="1" applyFont="1" applyFill="1" applyBorder="1" applyAlignment="1">
      <alignment horizontal="right" vertical="center"/>
    </xf>
    <xf numFmtId="164" fontId="13" fillId="4" borderId="4" xfId="0" applyNumberFormat="1" applyFont="1" applyFill="1" applyBorder="1" applyAlignment="1">
      <alignment horizontal="right" vertical="center"/>
    </xf>
    <xf numFmtId="164" fontId="13" fillId="4" borderId="3" xfId="0" applyNumberFormat="1" applyFont="1" applyFill="1" applyBorder="1" applyAlignment="1">
      <alignment horizontal="right" vertical="center"/>
    </xf>
    <xf numFmtId="0" fontId="15" fillId="4" borderId="4" xfId="0" applyFont="1" applyFill="1" applyBorder="1" applyAlignment="1">
      <alignment horizontal="left" vertical="center"/>
    </xf>
    <xf numFmtId="164" fontId="15" fillId="4" borderId="13" xfId="0" applyNumberFormat="1" applyFont="1" applyFill="1" applyBorder="1" applyAlignment="1">
      <alignment horizontal="right" vertical="center"/>
    </xf>
    <xf numFmtId="0" fontId="13" fillId="0" borderId="4" xfId="0" applyFont="1" applyBorder="1" applyAlignment="1">
      <alignment horizontal="left" vertical="center" indent="1"/>
    </xf>
    <xf numFmtId="0" fontId="13" fillId="4" borderId="12"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3" xfId="0" applyFont="1" applyFill="1" applyBorder="1" applyAlignment="1">
      <alignment horizontal="left" vertical="center" indent="1"/>
    </xf>
    <xf numFmtId="164" fontId="13" fillId="4" borderId="12" xfId="0" applyNumberFormat="1" applyFont="1" applyFill="1" applyBorder="1" applyAlignment="1">
      <alignment vertical="center"/>
    </xf>
    <xf numFmtId="0" fontId="15" fillId="4" borderId="12" xfId="0" applyFont="1" applyFill="1" applyBorder="1" applyAlignment="1">
      <alignment horizontal="left" vertical="center"/>
    </xf>
    <xf numFmtId="164" fontId="15" fillId="4" borderId="12" xfId="0" applyNumberFormat="1" applyFont="1" applyFill="1" applyBorder="1" applyAlignment="1">
      <alignment vertical="center"/>
    </xf>
    <xf numFmtId="0" fontId="10" fillId="0" borderId="12"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9" xfId="0" applyFont="1" applyBorder="1" applyAlignment="1">
      <alignment horizontal="left" vertical="center" wrapText="1" indent="1"/>
    </xf>
    <xf numFmtId="3" fontId="16" fillId="0" borderId="4" xfId="0" applyNumberFormat="1" applyFont="1" applyBorder="1" applyAlignment="1">
      <alignment vertical="center"/>
    </xf>
    <xf numFmtId="0" fontId="6" fillId="4" borderId="9" xfId="0" applyFont="1" applyFill="1" applyBorder="1" applyAlignment="1">
      <alignment horizontal="left" vertical="center" wrapText="1"/>
    </xf>
    <xf numFmtId="0" fontId="10" fillId="4" borderId="14" xfId="0" applyFont="1" applyFill="1" applyBorder="1" applyAlignment="1">
      <alignment vertical="center"/>
    </xf>
    <xf numFmtId="0" fontId="13" fillId="0" borderId="12" xfId="0" applyFont="1" applyFill="1" applyBorder="1" applyAlignment="1">
      <alignment horizontal="left" vertical="center" indent="1"/>
    </xf>
    <xf numFmtId="3" fontId="13" fillId="0" borderId="12" xfId="0" applyNumberFormat="1" applyFont="1" applyFill="1" applyBorder="1" applyAlignment="1">
      <alignment horizontal="right" vertical="center"/>
    </xf>
    <xf numFmtId="3" fontId="13" fillId="0" borderId="12" xfId="2" applyNumberFormat="1" applyFont="1" applyFill="1" applyBorder="1" applyAlignment="1">
      <alignment horizontal="right" vertical="center"/>
    </xf>
    <xf numFmtId="3" fontId="13" fillId="0" borderId="12" xfId="2" applyNumberFormat="1" applyFont="1" applyBorder="1" applyAlignment="1">
      <alignment horizontal="right" vertical="center"/>
    </xf>
    <xf numFmtId="3" fontId="15" fillId="0" borderId="12" xfId="2" applyNumberFormat="1" applyFont="1" applyFill="1" applyBorder="1" applyAlignment="1">
      <alignment horizontal="right" vertical="center"/>
    </xf>
    <xf numFmtId="3" fontId="15" fillId="0" borderId="12" xfId="2" applyNumberFormat="1" applyFont="1" applyBorder="1" applyAlignment="1">
      <alignment horizontal="right" vertical="center"/>
    </xf>
    <xf numFmtId="166" fontId="13" fillId="0" borderId="13" xfId="2" applyNumberFormat="1" applyFont="1" applyFill="1" applyBorder="1" applyAlignment="1">
      <alignment horizontal="right" vertical="center"/>
    </xf>
    <xf numFmtId="3" fontId="13" fillId="0" borderId="13" xfId="2" applyNumberFormat="1" applyFont="1" applyBorder="1" applyAlignment="1">
      <alignment horizontal="right" vertical="center"/>
    </xf>
    <xf numFmtId="0" fontId="7" fillId="3" borderId="1" xfId="0" applyFont="1" applyFill="1" applyBorder="1" applyAlignment="1">
      <alignment horizontal="center" vertical="center"/>
    </xf>
    <xf numFmtId="0" fontId="7" fillId="3" borderId="8" xfId="0" applyFont="1" applyFill="1" applyBorder="1" applyAlignment="1">
      <alignment horizontal="center" vertical="center"/>
    </xf>
    <xf numFmtId="0" fontId="8" fillId="0" borderId="0" xfId="0" applyFont="1" applyBorder="1"/>
    <xf numFmtId="0" fontId="8" fillId="0" borderId="0" xfId="0" applyFont="1"/>
    <xf numFmtId="0" fontId="6" fillId="0" borderId="0" xfId="0" applyFont="1" applyFill="1"/>
    <xf numFmtId="0" fontId="11" fillId="0" borderId="0" xfId="0" applyFont="1"/>
    <xf numFmtId="0" fontId="10" fillId="0" borderId="0" xfId="0" applyFont="1" applyBorder="1"/>
    <xf numFmtId="0" fontId="8" fillId="0" borderId="0" xfId="0" applyFont="1" applyFill="1"/>
    <xf numFmtId="0" fontId="8" fillId="0" borderId="0" xfId="0" applyFont="1" applyFill="1" applyBorder="1"/>
    <xf numFmtId="0" fontId="10" fillId="0" borderId="0" xfId="0" applyFont="1" applyFill="1" applyBorder="1"/>
    <xf numFmtId="3" fontId="8" fillId="0" borderId="0" xfId="0" applyNumberFormat="1" applyFont="1" applyFill="1"/>
    <xf numFmtId="170" fontId="8" fillId="0" borderId="0" xfId="1" applyNumberFormat="1" applyFont="1" applyFill="1"/>
    <xf numFmtId="9" fontId="10" fillId="0" borderId="0" xfId="1" applyFont="1" applyFill="1"/>
    <xf numFmtId="2" fontId="10" fillId="0" borderId="0" xfId="0" applyNumberFormat="1" applyFont="1" applyFill="1"/>
    <xf numFmtId="9" fontId="19" fillId="0" borderId="12" xfId="1" applyFont="1" applyFill="1" applyBorder="1" applyAlignment="1">
      <alignment horizontal="right" vertical="center"/>
    </xf>
    <xf numFmtId="2" fontId="19" fillId="0" borderId="12" xfId="0" applyNumberFormat="1" applyFont="1" applyFill="1" applyBorder="1" applyAlignment="1">
      <alignment horizontal="right" vertical="center"/>
    </xf>
    <xf numFmtId="0" fontId="19" fillId="0" borderId="12" xfId="0" applyFont="1" applyFill="1" applyBorder="1" applyAlignment="1">
      <alignment horizontal="left" vertical="center" indent="1"/>
    </xf>
    <xf numFmtId="0" fontId="13" fillId="0" borderId="4" xfId="0" applyFont="1" applyFill="1" applyBorder="1" applyAlignment="1">
      <alignment horizontal="left" vertical="center" indent="1"/>
    </xf>
    <xf numFmtId="0" fontId="13" fillId="0" borderId="3" xfId="0" applyFont="1" applyBorder="1" applyAlignment="1">
      <alignment horizontal="left" vertical="center" indent="1"/>
    </xf>
    <xf numFmtId="0" fontId="10" fillId="0" borderId="12"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0" fillId="0" borderId="5" xfId="0" applyFont="1" applyBorder="1" applyAlignment="1">
      <alignment horizontal="left" vertical="center" wrapText="1" indent="1"/>
    </xf>
    <xf numFmtId="0" fontId="11" fillId="4" borderId="9" xfId="0" applyFont="1" applyFill="1" applyBorder="1" applyAlignment="1">
      <alignment horizontal="left" vertical="center" indent="1"/>
    </xf>
    <xf numFmtId="3" fontId="16" fillId="0" borderId="4" xfId="0" quotePrefix="1" applyNumberFormat="1" applyFont="1" applyBorder="1" applyAlignment="1">
      <alignment horizontal="right" vertical="center"/>
    </xf>
    <xf numFmtId="168" fontId="13" fillId="0" borderId="12" xfId="8" quotePrefix="1" applyNumberFormat="1" applyFont="1" applyBorder="1" applyAlignment="1">
      <alignment horizontal="right" vertical="center" wrapText="1"/>
    </xf>
    <xf numFmtId="168" fontId="10" fillId="0" borderId="12" xfId="0" quotePrefix="1" applyNumberFormat="1" applyFont="1" applyFill="1" applyBorder="1" applyAlignment="1">
      <alignment horizontal="right" vertical="center"/>
    </xf>
    <xf numFmtId="0" fontId="10" fillId="4" borderId="2" xfId="0" applyFont="1" applyFill="1" applyBorder="1" applyAlignment="1">
      <alignment vertical="center" wrapText="1"/>
    </xf>
    <xf numFmtId="0" fontId="6" fillId="7" borderId="12" xfId="0" applyFont="1" applyFill="1" applyBorder="1" applyAlignment="1">
      <alignment vertical="center" wrapText="1"/>
    </xf>
    <xf numFmtId="6" fontId="6" fillId="7" borderId="12" xfId="0" applyNumberFormat="1" applyFont="1" applyFill="1" applyBorder="1" applyAlignment="1">
      <alignment vertical="center" wrapText="1"/>
    </xf>
    <xf numFmtId="9" fontId="19" fillId="4" borderId="4" xfId="0" applyNumberFormat="1" applyFont="1" applyFill="1" applyBorder="1" applyAlignment="1">
      <alignment vertical="center"/>
    </xf>
    <xf numFmtId="0" fontId="19" fillId="4" borderId="4" xfId="0" applyFont="1" applyFill="1" applyBorder="1" applyAlignment="1">
      <alignment horizontal="left" vertical="center" indent="1"/>
    </xf>
    <xf numFmtId="9" fontId="10" fillId="0" borderId="0" xfId="1" applyFont="1" applyFill="1" applyBorder="1"/>
    <xf numFmtId="9" fontId="10" fillId="0" borderId="0" xfId="0" applyNumberFormat="1" applyFont="1" applyFill="1" applyBorder="1"/>
    <xf numFmtId="0" fontId="22" fillId="0" borderId="0" xfId="0" applyFont="1" applyFill="1"/>
    <xf numFmtId="0" fontId="22" fillId="0" borderId="0" xfId="0" applyFont="1" applyFill="1" applyAlignment="1">
      <alignment vertical="center"/>
    </xf>
    <xf numFmtId="0" fontId="22" fillId="0" borderId="0" xfId="0" applyFont="1" applyFill="1" applyAlignment="1">
      <alignment vertical="center" wrapText="1"/>
    </xf>
    <xf numFmtId="9" fontId="13" fillId="0" borderId="4" xfId="0" applyNumberFormat="1" applyFont="1" applyFill="1" applyBorder="1" applyAlignment="1">
      <alignment horizontal="right" vertical="center"/>
    </xf>
    <xf numFmtId="9" fontId="13" fillId="0" borderId="3" xfId="0" applyNumberFormat="1" applyFont="1" applyFill="1" applyBorder="1" applyAlignment="1">
      <alignment horizontal="right" vertical="center"/>
    </xf>
    <xf numFmtId="0" fontId="6" fillId="0" borderId="0" xfId="0" applyFont="1"/>
    <xf numFmtId="0" fontId="10" fillId="0" borderId="4" xfId="0" quotePrefix="1" applyFont="1" applyFill="1" applyBorder="1" applyAlignment="1">
      <alignment horizontal="right" vertical="center" wrapText="1"/>
    </xf>
    <xf numFmtId="164" fontId="13" fillId="4" borderId="12" xfId="0" quotePrefix="1" applyNumberFormat="1" applyFont="1" applyFill="1" applyBorder="1" applyAlignment="1">
      <alignment horizontal="right" vertical="center"/>
    </xf>
    <xf numFmtId="0" fontId="23" fillId="4" borderId="0" xfId="0" applyFont="1" applyFill="1"/>
    <xf numFmtId="0" fontId="0" fillId="12" borderId="0" xfId="0" applyFill="1"/>
    <xf numFmtId="0" fontId="24" fillId="12" borderId="0" xfId="0" applyFont="1" applyFill="1"/>
    <xf numFmtId="171" fontId="24" fillId="12" borderId="0" xfId="8" applyNumberFormat="1" applyFont="1" applyFill="1"/>
    <xf numFmtId="0" fontId="25" fillId="12" borderId="0" xfId="0" applyFont="1" applyFill="1" applyAlignment="1">
      <alignment horizontal="left"/>
    </xf>
    <xf numFmtId="0" fontId="22" fillId="0" borderId="0" xfId="0" applyFont="1" applyFill="1" applyAlignment="1">
      <alignment horizontal="right" indent="1"/>
    </xf>
    <xf numFmtId="0" fontId="10" fillId="0" borderId="4" xfId="0" applyFont="1" applyFill="1" applyBorder="1" applyAlignment="1">
      <alignment horizontal="left" vertical="center" wrapText="1" indent="2"/>
    </xf>
    <xf numFmtId="0" fontId="13" fillId="9" borderId="4" xfId="0" applyFont="1" applyFill="1" applyBorder="1" applyAlignment="1">
      <alignment vertical="center"/>
    </xf>
    <xf numFmtId="0" fontId="15" fillId="0" borderId="4" xfId="0" applyFont="1" applyBorder="1" applyAlignment="1">
      <alignment horizontal="center" vertical="center"/>
    </xf>
    <xf numFmtId="0" fontId="15" fillId="10" borderId="4" xfId="0" applyFont="1" applyFill="1" applyBorder="1" applyAlignment="1">
      <alignment vertical="center"/>
    </xf>
    <xf numFmtId="0" fontId="27" fillId="0" borderId="4" xfId="0" applyFont="1" applyBorder="1" applyAlignment="1">
      <alignment horizontal="right" vertical="center"/>
    </xf>
    <xf numFmtId="0" fontId="21" fillId="9" borderId="4" xfId="0" applyFont="1" applyFill="1" applyBorder="1" applyAlignment="1">
      <alignment horizontal="right" vertical="center"/>
    </xf>
    <xf numFmtId="0" fontId="15" fillId="10" borderId="4" xfId="0" applyFont="1" applyFill="1" applyBorder="1" applyAlignment="1">
      <alignment horizontal="right" vertical="center"/>
    </xf>
    <xf numFmtId="49" fontId="15" fillId="10" borderId="4" xfId="0" applyNumberFormat="1" applyFont="1" applyFill="1" applyBorder="1" applyAlignment="1">
      <alignment horizontal="right" vertical="center"/>
    </xf>
    <xf numFmtId="0" fontId="13" fillId="10" borderId="4" xfId="0" applyFont="1" applyFill="1" applyBorder="1" applyAlignment="1">
      <alignment vertical="center"/>
    </xf>
    <xf numFmtId="0" fontId="13" fillId="0" borderId="4" xfId="0" applyFont="1" applyBorder="1" applyAlignment="1">
      <alignment vertical="center"/>
    </xf>
    <xf numFmtId="0" fontId="13" fillId="0" borderId="0" xfId="0" applyFont="1" applyFill="1" applyAlignment="1">
      <alignment vertical="center"/>
    </xf>
    <xf numFmtId="0" fontId="13" fillId="0" borderId="4" xfId="0" applyFont="1" applyBorder="1" applyAlignment="1">
      <alignment horizontal="left" vertical="center" indent="8"/>
    </xf>
    <xf numFmtId="3" fontId="13" fillId="0" borderId="4" xfId="0" applyNumberFormat="1" applyFont="1" applyBorder="1" applyAlignment="1">
      <alignment horizontal="left" vertical="center" indent="8"/>
    </xf>
    <xf numFmtId="9" fontId="15" fillId="10" borderId="4" xfId="0" applyNumberFormat="1" applyFont="1" applyFill="1" applyBorder="1" applyAlignment="1">
      <alignment horizontal="left" vertical="center" indent="8"/>
    </xf>
    <xf numFmtId="0" fontId="15" fillId="0" borderId="0" xfId="0" applyFont="1" applyFill="1" applyAlignment="1">
      <alignment vertical="center"/>
    </xf>
    <xf numFmtId="3" fontId="15" fillId="10" borderId="4" xfId="0" applyNumberFormat="1" applyFont="1" applyFill="1" applyBorder="1" applyAlignment="1">
      <alignment horizontal="left" vertical="center" indent="8"/>
    </xf>
    <xf numFmtId="0" fontId="6" fillId="5" borderId="3" xfId="0" applyFont="1" applyFill="1" applyBorder="1" applyAlignment="1">
      <alignment horizontal="left" vertical="center" wrapText="1"/>
    </xf>
    <xf numFmtId="0" fontId="6" fillId="0" borderId="0" xfId="0" applyFont="1" applyFill="1" applyBorder="1" applyAlignment="1">
      <alignment vertical="center"/>
    </xf>
    <xf numFmtId="0" fontId="13" fillId="0" borderId="5" xfId="0" applyFont="1" applyBorder="1" applyAlignment="1">
      <alignment vertical="center" wrapText="1"/>
    </xf>
    <xf numFmtId="0" fontId="13" fillId="0" borderId="5" xfId="0" applyFont="1" applyBorder="1" applyAlignment="1">
      <alignment horizontal="left" vertical="center" wrapText="1"/>
    </xf>
    <xf numFmtId="0" fontId="10" fillId="0" borderId="0" xfId="0" applyFont="1" applyAlignment="1">
      <alignment vertical="center"/>
    </xf>
    <xf numFmtId="0" fontId="10" fillId="0" borderId="0" xfId="0" applyFont="1" applyFill="1" applyAlignment="1">
      <alignment vertical="center"/>
    </xf>
    <xf numFmtId="0" fontId="22" fillId="4" borderId="0" xfId="0" applyFont="1" applyFill="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vertical="center"/>
    </xf>
    <xf numFmtId="6" fontId="10" fillId="0" borderId="4" xfId="0" applyNumberFormat="1" applyFont="1" applyFill="1" applyBorder="1" applyAlignment="1">
      <alignment horizontal="right" vertical="center"/>
    </xf>
    <xf numFmtId="0" fontId="21" fillId="9" borderId="4" xfId="0" quotePrefix="1" applyFont="1" applyFill="1" applyBorder="1" applyAlignment="1">
      <alignment horizontal="right" vertical="center"/>
    </xf>
    <xf numFmtId="0" fontId="6" fillId="11" borderId="2" xfId="0" applyFont="1" applyFill="1" applyBorder="1" applyAlignment="1">
      <alignment vertical="center"/>
    </xf>
    <xf numFmtId="0" fontId="6" fillId="11" borderId="6" xfId="0" applyFont="1" applyFill="1" applyBorder="1" applyAlignment="1">
      <alignment vertical="center"/>
    </xf>
    <xf numFmtId="9" fontId="10" fillId="0" borderId="4" xfId="1" quotePrefix="1" applyFont="1" applyFill="1" applyBorder="1" applyAlignment="1">
      <alignment horizontal="right" vertical="center" wrapText="1"/>
    </xf>
    <xf numFmtId="3" fontId="9" fillId="4" borderId="3" xfId="0" applyNumberFormat="1" applyFont="1" applyFill="1" applyBorder="1" applyAlignment="1">
      <alignment vertical="center"/>
    </xf>
    <xf numFmtId="9" fontId="10" fillId="4" borderId="4" xfId="1" applyFont="1" applyFill="1" applyBorder="1" applyAlignment="1">
      <alignment vertical="center"/>
    </xf>
    <xf numFmtId="0" fontId="10" fillId="4" borderId="15" xfId="0" applyFont="1" applyFill="1" applyBorder="1" applyAlignment="1">
      <alignment vertical="center"/>
    </xf>
    <xf numFmtId="168" fontId="13" fillId="4" borderId="3" xfId="8" applyNumberFormat="1" applyFont="1" applyFill="1" applyBorder="1" applyAlignment="1">
      <alignment vertical="center" wrapText="1"/>
    </xf>
    <xf numFmtId="0" fontId="10" fillId="4" borderId="12" xfId="0" applyFont="1" applyFill="1" applyBorder="1" applyAlignment="1">
      <alignment horizontal="left" vertical="center" wrapText="1" indent="1"/>
    </xf>
    <xf numFmtId="9" fontId="10" fillId="4" borderId="4" xfId="0" applyNumberFormat="1" applyFont="1" applyFill="1" applyBorder="1" applyAlignment="1">
      <alignment vertical="center" wrapText="1"/>
    </xf>
    <xf numFmtId="0" fontId="10" fillId="4" borderId="4" xfId="0" applyFont="1" applyFill="1" applyBorder="1" applyAlignment="1">
      <alignment horizontal="left" vertical="center" wrapText="1" indent="1"/>
    </xf>
    <xf numFmtId="9" fontId="10" fillId="4" borderId="12" xfId="0" applyNumberFormat="1" applyFont="1" applyFill="1" applyBorder="1" applyAlignment="1">
      <alignment vertical="center" wrapText="1"/>
    </xf>
    <xf numFmtId="9" fontId="10" fillId="4" borderId="3" xfId="0" applyNumberFormat="1" applyFont="1" applyFill="1" applyBorder="1" applyAlignment="1">
      <alignment vertical="center" wrapText="1"/>
    </xf>
    <xf numFmtId="168" fontId="13" fillId="0" borderId="13" xfId="8" quotePrefix="1" applyNumberFormat="1" applyFont="1" applyFill="1" applyBorder="1" applyAlignment="1">
      <alignment horizontal="right" vertical="center" wrapText="1"/>
    </xf>
    <xf numFmtId="168" fontId="13" fillId="0" borderId="3" xfId="8" quotePrefix="1" applyNumberFormat="1" applyFont="1" applyFill="1" applyBorder="1" applyAlignment="1">
      <alignment horizontal="right" vertical="center" wrapText="1"/>
    </xf>
    <xf numFmtId="168" fontId="15" fillId="0" borderId="3" xfId="8" quotePrefix="1" applyNumberFormat="1" applyFont="1" applyFill="1" applyBorder="1" applyAlignment="1">
      <alignment horizontal="right" vertical="center" wrapText="1"/>
    </xf>
    <xf numFmtId="0" fontId="10" fillId="0" borderId="1" xfId="0" applyFont="1" applyBorder="1" applyAlignment="1">
      <alignment horizontal="left" vertical="center" wrapText="1" indent="1"/>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168" fontId="13" fillId="0" borderId="0" xfId="8" quotePrefix="1" applyNumberFormat="1" applyFont="1" applyFill="1" applyBorder="1" applyAlignment="1">
      <alignment horizontal="right" vertical="center" wrapText="1"/>
    </xf>
    <xf numFmtId="168" fontId="13" fillId="0" borderId="0" xfId="8" applyNumberFormat="1" applyFont="1" applyFill="1" applyBorder="1" applyAlignment="1">
      <alignment vertical="center" wrapText="1"/>
    </xf>
    <xf numFmtId="168" fontId="10" fillId="0" borderId="0" xfId="0" applyNumberFormat="1" applyFont="1" applyFill="1" applyBorder="1" applyAlignment="1">
      <alignment vertical="center"/>
    </xf>
    <xf numFmtId="169" fontId="13" fillId="0" borderId="13" xfId="8" applyNumberFormat="1" applyFont="1" applyFill="1" applyBorder="1" applyAlignment="1">
      <alignment vertical="center" wrapText="1"/>
    </xf>
    <xf numFmtId="169" fontId="13" fillId="0" borderId="3" xfId="8" applyNumberFormat="1" applyFont="1" applyFill="1" applyBorder="1" applyAlignment="1">
      <alignment vertical="center" wrapText="1"/>
    </xf>
    <xf numFmtId="169" fontId="13" fillId="0" borderId="9" xfId="8" applyNumberFormat="1" applyFont="1" applyFill="1" applyBorder="1" applyAlignment="1">
      <alignment vertical="center" wrapText="1"/>
    </xf>
    <xf numFmtId="169" fontId="6" fillId="0" borderId="4" xfId="0" applyNumberFormat="1" applyFont="1" applyFill="1" applyBorder="1" applyAlignment="1">
      <alignment vertical="center"/>
    </xf>
    <xf numFmtId="9" fontId="13" fillId="0" borderId="13" xfId="1" applyFont="1" applyFill="1" applyBorder="1" applyAlignment="1">
      <alignment vertical="center" wrapText="1"/>
    </xf>
    <xf numFmtId="9" fontId="13" fillId="0" borderId="3" xfId="1" applyFont="1" applyFill="1" applyBorder="1" applyAlignment="1">
      <alignment vertical="center" wrapText="1"/>
    </xf>
    <xf numFmtId="9" fontId="13" fillId="0" borderId="4" xfId="1" applyFont="1" applyFill="1" applyBorder="1" applyAlignment="1">
      <alignment vertical="center" wrapText="1"/>
    </xf>
    <xf numFmtId="0" fontId="9" fillId="0" borderId="4" xfId="3" applyFont="1" applyFill="1" applyBorder="1" applyAlignment="1">
      <alignment horizontal="right" vertical="center"/>
    </xf>
    <xf numFmtId="9" fontId="9" fillId="0" borderId="4" xfId="3" applyNumberFormat="1" applyFont="1" applyBorder="1" applyAlignment="1">
      <alignment horizontal="right" vertical="center"/>
    </xf>
    <xf numFmtId="9" fontId="9" fillId="0" borderId="4" xfId="1" applyFont="1" applyBorder="1" applyAlignment="1">
      <alignment vertical="center"/>
    </xf>
    <xf numFmtId="9" fontId="9" fillId="0" borderId="4" xfId="1" applyFont="1" applyFill="1" applyBorder="1" applyAlignment="1">
      <alignment vertical="center"/>
    </xf>
    <xf numFmtId="6" fontId="10" fillId="0" borderId="4" xfId="0" applyNumberFormat="1" applyFont="1" applyFill="1" applyBorder="1" applyAlignment="1">
      <alignment wrapText="1"/>
    </xf>
    <xf numFmtId="165" fontId="10" fillId="0" borderId="4" xfId="0" applyNumberFormat="1" applyFont="1" applyFill="1" applyBorder="1" applyAlignment="1"/>
    <xf numFmtId="165" fontId="10" fillId="0" borderId="4" xfId="0" applyNumberFormat="1" applyFont="1" applyBorder="1" applyAlignment="1"/>
    <xf numFmtId="6" fontId="10" fillId="0" borderId="12" xfId="0" applyNumberFormat="1" applyFont="1" applyFill="1" applyBorder="1" applyAlignment="1">
      <alignment wrapText="1"/>
    </xf>
    <xf numFmtId="6" fontId="10" fillId="0" borderId="12" xfId="2" applyNumberFormat="1" applyFont="1" applyFill="1" applyBorder="1" applyAlignment="1">
      <alignment wrapText="1"/>
    </xf>
    <xf numFmtId="6" fontId="10" fillId="0" borderId="12" xfId="2" applyNumberFormat="1" applyFont="1" applyFill="1" applyBorder="1" applyAlignment="1">
      <alignment horizontal="right" wrapText="1"/>
    </xf>
    <xf numFmtId="6" fontId="10" fillId="4" borderId="12" xfId="0" applyNumberFormat="1" applyFont="1" applyFill="1" applyBorder="1" applyAlignment="1">
      <alignment wrapText="1"/>
    </xf>
    <xf numFmtId="169" fontId="10" fillId="0" borderId="13" xfId="0" applyNumberFormat="1" applyFont="1" applyFill="1" applyBorder="1" applyAlignment="1">
      <alignment vertical="center"/>
    </xf>
    <xf numFmtId="169" fontId="10" fillId="0" borderId="3" xfId="0" applyNumberFormat="1" applyFont="1" applyFill="1" applyBorder="1" applyAlignment="1">
      <alignment vertical="center"/>
    </xf>
    <xf numFmtId="0" fontId="7" fillId="3" borderId="6" xfId="0" applyFont="1" applyFill="1" applyBorder="1" applyAlignment="1">
      <alignment vertical="center"/>
    </xf>
    <xf numFmtId="1" fontId="10" fillId="0" borderId="0" xfId="0" applyNumberFormat="1" applyFont="1" applyFill="1" applyBorder="1" applyAlignment="1">
      <alignment horizontal="right" vertical="center" wrapText="1"/>
    </xf>
    <xf numFmtId="9" fontId="15" fillId="0" borderId="4" xfId="1" applyFont="1" applyFill="1" applyBorder="1" applyAlignment="1">
      <alignment vertical="center" wrapText="1"/>
    </xf>
    <xf numFmtId="0" fontId="23" fillId="4" borderId="0" xfId="0" applyFont="1" applyFill="1" applyAlignment="1">
      <alignment horizontal="left" vertical="top" wrapText="1"/>
    </xf>
    <xf numFmtId="0" fontId="25" fillId="12" borderId="0" xfId="0" applyFont="1" applyFill="1" applyAlignment="1">
      <alignment horizontal="left"/>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xf>
    <xf numFmtId="0" fontId="29" fillId="0" borderId="0" xfId="0" applyFont="1" applyFill="1" applyAlignment="1">
      <alignment horizontal="left" vertical="center" wrapText="1"/>
    </xf>
    <xf numFmtId="0" fontId="22" fillId="0" borderId="0" xfId="0" applyFont="1" applyAlignment="1">
      <alignment horizontal="left" vertical="center"/>
    </xf>
    <xf numFmtId="0" fontId="26" fillId="8" borderId="1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18" xfId="0" applyFont="1" applyFill="1" applyBorder="1" applyAlignment="1">
      <alignment horizontal="center" vertical="center"/>
    </xf>
    <xf numFmtId="0" fontId="31" fillId="0" borderId="0" xfId="0" applyFont="1" applyAlignment="1">
      <alignment vertical="center" wrapText="1"/>
    </xf>
    <xf numFmtId="0" fontId="2" fillId="2" borderId="0" xfId="0" applyFont="1" applyFill="1" applyBorder="1" applyAlignment="1">
      <alignment horizontal="left" vertical="top" wrapText="1"/>
    </xf>
  </cellXfs>
  <cellStyles count="9">
    <cellStyle name="Comma" xfId="8" builtinId="3"/>
    <cellStyle name="Comma 2" xfId="7" xr:uid="{00000000-0005-0000-0000-000001000000}"/>
    <cellStyle name="Currency" xfId="2" builtinId="4"/>
    <cellStyle name="Currency 2" xfId="6" xr:uid="{00000000-0005-0000-0000-000003000000}"/>
    <cellStyle name="Normal" xfId="0" builtinId="0"/>
    <cellStyle name="Normal 3" xfId="3" xr:uid="{00000000-0005-0000-0000-000005000000}"/>
    <cellStyle name="Normal 4" xfId="4" xr:uid="{00000000-0005-0000-0000-000006000000}"/>
    <cellStyle name="Normal 5" xfId="5" xr:uid="{00000000-0005-0000-0000-000007000000}"/>
    <cellStyle name="Percent" xfId="1" builtinId="5"/>
  </cellStyles>
  <dxfs count="0"/>
  <tableStyles count="0" defaultTableStyle="TableStyleMedium2" defaultPivotStyle="PivotStyleLight16"/>
  <colors>
    <mruColors>
      <color rgb="FFB9D0F0"/>
      <color rgb="FFFF7171"/>
      <color rgb="FFFF9900"/>
      <color rgb="FFCC99FF"/>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95230</xdr:colOff>
      <xdr:row>1</xdr:row>
      <xdr:rowOff>95250</xdr:rowOff>
    </xdr:from>
    <xdr:to>
      <xdr:col>3</xdr:col>
      <xdr:colOff>940260</xdr:colOff>
      <xdr:row>3</xdr:row>
      <xdr:rowOff>296845</xdr:rowOff>
    </xdr:to>
    <xdr:pic>
      <xdr:nvPicPr>
        <xdr:cNvPr id="3" name="Picture 2">
          <a:extLst>
            <a:ext uri="{FF2B5EF4-FFF2-40B4-BE49-F238E27FC236}">
              <a16:creationId xmlns:a16="http://schemas.microsoft.com/office/drawing/2014/main" id="{C8098C9F-FBD3-45AE-A322-DC0E8C58D6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7605" y="277813"/>
          <a:ext cx="2025072" cy="566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C2:P8"/>
  <sheetViews>
    <sheetView tabSelected="1" zoomScale="90" zoomScaleNormal="90" workbookViewId="0">
      <selection activeCell="Y6" sqref="Y6"/>
    </sheetView>
  </sheetViews>
  <sheetFormatPr defaultColWidth="8.85546875" defaultRowHeight="15" x14ac:dyDescent="0.25"/>
  <cols>
    <col min="1" max="1" width="8.85546875" style="122" customWidth="1"/>
    <col min="2" max="2" width="8.85546875" style="122"/>
    <col min="3" max="3" width="16.28515625" style="122" customWidth="1"/>
    <col min="4" max="4" width="14.5703125" style="122" bestFit="1" customWidth="1"/>
    <col min="5" max="16384" width="8.85546875" style="122"/>
  </cols>
  <sheetData>
    <row r="2" spans="3:16" x14ac:dyDescent="0.25">
      <c r="C2" s="220"/>
      <c r="D2" s="220"/>
      <c r="E2" s="220"/>
      <c r="F2" s="220"/>
      <c r="G2" s="220"/>
      <c r="H2" s="220"/>
      <c r="I2" s="220"/>
      <c r="J2" s="220"/>
      <c r="K2" s="220"/>
      <c r="L2" s="220"/>
      <c r="M2" s="220"/>
      <c r="N2" s="220"/>
      <c r="O2" s="220"/>
      <c r="P2" s="220"/>
    </row>
    <row r="3" spans="3:16" x14ac:dyDescent="0.25">
      <c r="C3" s="220"/>
      <c r="D3" s="220"/>
      <c r="E3" s="220"/>
      <c r="F3" s="220"/>
      <c r="G3" s="220"/>
      <c r="H3" s="220"/>
      <c r="I3" s="220"/>
      <c r="J3" s="220"/>
      <c r="K3" s="220"/>
      <c r="L3" s="220"/>
      <c r="M3" s="220"/>
      <c r="N3" s="220"/>
      <c r="O3" s="220"/>
      <c r="P3" s="220"/>
    </row>
    <row r="4" spans="3:16" ht="66" customHeight="1" x14ac:dyDescent="0.35">
      <c r="C4" s="297" t="s">
        <v>153</v>
      </c>
      <c r="D4" s="297"/>
      <c r="E4" s="297"/>
      <c r="F4" s="297"/>
      <c r="G4" s="297"/>
      <c r="H4" s="297"/>
      <c r="I4" s="297"/>
      <c r="J4" s="297"/>
      <c r="K4" s="297"/>
      <c r="L4" s="297"/>
      <c r="M4" s="297"/>
      <c r="N4" s="297"/>
      <c r="O4" s="297"/>
      <c r="P4" s="297"/>
    </row>
    <row r="5" spans="3:16" ht="19.5" customHeight="1" x14ac:dyDescent="0.35">
      <c r="C5" s="223"/>
      <c r="D5" s="223"/>
      <c r="E5" s="223"/>
      <c r="F5" s="223"/>
      <c r="G5" s="223"/>
      <c r="H5" s="223"/>
      <c r="I5" s="223"/>
      <c r="J5" s="223"/>
      <c r="K5" s="223"/>
      <c r="L5" s="223"/>
      <c r="M5" s="223"/>
      <c r="N5" s="223"/>
      <c r="O5" s="223"/>
      <c r="P5" s="223"/>
    </row>
    <row r="6" spans="3:16" x14ac:dyDescent="0.25">
      <c r="C6" s="221" t="s">
        <v>207</v>
      </c>
      <c r="D6" s="222">
        <v>43985</v>
      </c>
      <c r="E6" s="220"/>
      <c r="F6" s="220"/>
      <c r="G6" s="220"/>
      <c r="H6" s="220"/>
      <c r="I6" s="220"/>
      <c r="J6" s="220"/>
      <c r="K6" s="220"/>
      <c r="L6" s="220"/>
      <c r="M6" s="220"/>
      <c r="N6" s="220"/>
      <c r="O6" s="220"/>
      <c r="P6" s="220"/>
    </row>
    <row r="7" spans="3:16" ht="16.5" x14ac:dyDescent="0.3">
      <c r="C7" s="219"/>
      <c r="D7" s="219"/>
    </row>
    <row r="8" spans="3:16" ht="290.45" customHeight="1" x14ac:dyDescent="0.25">
      <c r="C8" s="296" t="s">
        <v>176</v>
      </c>
      <c r="D8" s="296"/>
      <c r="E8" s="296"/>
      <c r="F8" s="296"/>
      <c r="G8" s="296"/>
      <c r="H8" s="296"/>
      <c r="I8" s="296"/>
      <c r="J8" s="296"/>
      <c r="K8" s="296"/>
      <c r="L8" s="296"/>
      <c r="M8" s="296"/>
      <c r="N8" s="296"/>
      <c r="O8" s="296"/>
      <c r="P8" s="296"/>
    </row>
  </sheetData>
  <mergeCells count="2">
    <mergeCell ref="C8:P8"/>
    <mergeCell ref="C4:P4"/>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S114"/>
  <sheetViews>
    <sheetView zoomScale="110" zoomScaleNormal="110" workbookViewId="0">
      <pane ySplit="2" topLeftCell="A30" activePane="bottomLeft" state="frozen"/>
      <selection pane="bottomLeft" activeCell="D37" sqref="D37"/>
    </sheetView>
  </sheetViews>
  <sheetFormatPr defaultColWidth="9.140625" defaultRowHeight="13.5" x14ac:dyDescent="0.3"/>
  <cols>
    <col min="1" max="1" width="9.140625" style="50"/>
    <col min="2" max="2" width="53.85546875" style="50" customWidth="1"/>
    <col min="3" max="3" width="12.5703125" style="50" customWidth="1"/>
    <col min="4" max="4" width="13.5703125" style="50" customWidth="1"/>
    <col min="5" max="6" width="12.5703125" style="50" customWidth="1"/>
    <col min="7" max="7" width="13.85546875" style="50" customWidth="1"/>
    <col min="8" max="16384" width="9.140625" style="50"/>
  </cols>
  <sheetData>
    <row r="1" spans="1:10" ht="20.45" customHeight="1" x14ac:dyDescent="0.3">
      <c r="B1" s="13" t="s">
        <v>154</v>
      </c>
      <c r="C1" s="14"/>
      <c r="D1" s="14"/>
      <c r="E1" s="14"/>
      <c r="F1" s="14"/>
      <c r="G1" s="15"/>
    </row>
    <row r="2" spans="1:10" x14ac:dyDescent="0.3">
      <c r="B2" s="16"/>
      <c r="C2" s="177">
        <v>2015</v>
      </c>
      <c r="D2" s="177">
        <v>2016</v>
      </c>
      <c r="E2" s="177">
        <v>2017</v>
      </c>
      <c r="F2" s="177">
        <v>2018</v>
      </c>
      <c r="G2" s="178">
        <v>2019</v>
      </c>
    </row>
    <row r="3" spans="1:10" ht="8.1" customHeight="1" x14ac:dyDescent="0.3">
      <c r="A3" s="183"/>
      <c r="B3" s="204"/>
      <c r="C3" s="96"/>
      <c r="D3" s="96"/>
      <c r="E3" s="96"/>
      <c r="F3" s="96"/>
      <c r="G3" s="96"/>
      <c r="H3" s="183"/>
    </row>
    <row r="4" spans="1:10" x14ac:dyDescent="0.3">
      <c r="B4" s="16" t="s">
        <v>63</v>
      </c>
      <c r="C4" s="94"/>
      <c r="D4" s="94"/>
      <c r="E4" s="94"/>
      <c r="F4" s="94"/>
      <c r="G4" s="95"/>
    </row>
    <row r="5" spans="1:10" s="180" customFormat="1" x14ac:dyDescent="0.3">
      <c r="B5" s="60" t="s">
        <v>64</v>
      </c>
      <c r="C5" s="61"/>
      <c r="D5" s="61"/>
      <c r="E5" s="61"/>
      <c r="F5" s="61"/>
      <c r="G5" s="62"/>
      <c r="H5" s="179"/>
      <c r="I5" s="179"/>
      <c r="J5" s="179"/>
    </row>
    <row r="6" spans="1:10" s="180" customFormat="1" x14ac:dyDescent="0.3">
      <c r="B6" s="118" t="s">
        <v>183</v>
      </c>
      <c r="C6" s="252"/>
      <c r="D6" s="252"/>
      <c r="E6" s="252"/>
      <c r="F6" s="252"/>
      <c r="G6" s="253"/>
      <c r="H6" s="179"/>
      <c r="I6" s="179"/>
      <c r="J6" s="179"/>
    </row>
    <row r="7" spans="1:10" s="180" customFormat="1" x14ac:dyDescent="0.3">
      <c r="B7" s="163" t="s">
        <v>120</v>
      </c>
      <c r="C7" s="74">
        <v>2040012</v>
      </c>
      <c r="D7" s="74">
        <v>1772308</v>
      </c>
      <c r="E7" s="74">
        <v>1763407</v>
      </c>
      <c r="F7" s="74">
        <v>2049720.2042000003</v>
      </c>
      <c r="G7" s="74">
        <v>2241038.7088999995</v>
      </c>
      <c r="H7" s="179"/>
      <c r="I7" s="179"/>
      <c r="J7" s="179"/>
    </row>
    <row r="8" spans="1:10" s="180" customFormat="1" x14ac:dyDescent="0.3">
      <c r="B8" s="164" t="s">
        <v>148</v>
      </c>
      <c r="C8" s="75">
        <v>4007547.8172822394</v>
      </c>
      <c r="D8" s="75">
        <v>3834801.2223203289</v>
      </c>
      <c r="E8" s="75">
        <v>3349818.6532315942</v>
      </c>
      <c r="F8" s="75">
        <v>2774993.7897697827</v>
      </c>
      <c r="G8" s="75">
        <v>2705132.1441345955</v>
      </c>
      <c r="H8" s="179"/>
      <c r="I8" s="179"/>
      <c r="J8" s="179"/>
    </row>
    <row r="9" spans="1:10" s="180" customFormat="1" x14ac:dyDescent="0.3">
      <c r="B9" s="167" t="s">
        <v>65</v>
      </c>
      <c r="C9" s="168"/>
      <c r="D9" s="168"/>
      <c r="E9" s="168"/>
      <c r="F9" s="168"/>
      <c r="G9" s="257"/>
      <c r="H9" s="179"/>
      <c r="I9" s="179"/>
      <c r="J9" s="179"/>
    </row>
    <row r="10" spans="1:10" s="180" customFormat="1" x14ac:dyDescent="0.3">
      <c r="B10" s="165" t="s">
        <v>66</v>
      </c>
      <c r="C10" s="256">
        <v>0.37</v>
      </c>
      <c r="D10" s="93">
        <v>0.35556333248196148</v>
      </c>
      <c r="E10" s="93">
        <v>0.35633953081431058</v>
      </c>
      <c r="F10" s="93">
        <v>0.39201647538487006</v>
      </c>
      <c r="G10" s="93">
        <v>0.36229115248384602</v>
      </c>
      <c r="H10" s="179"/>
      <c r="I10" s="179"/>
      <c r="J10" s="179"/>
    </row>
    <row r="11" spans="1:10" s="180" customFormat="1" x14ac:dyDescent="0.3">
      <c r="B11" s="165" t="s">
        <v>67</v>
      </c>
      <c r="C11" s="256">
        <v>0.14000000000000001</v>
      </c>
      <c r="D11" s="93">
        <v>0.20121385546865861</v>
      </c>
      <c r="E11" s="93">
        <v>0.21058984561084332</v>
      </c>
      <c r="F11" s="93">
        <v>0.32509330057560459</v>
      </c>
      <c r="G11" s="93">
        <v>0.35111921055124412</v>
      </c>
      <c r="H11" s="179"/>
      <c r="I11" s="179"/>
      <c r="J11" s="179"/>
    </row>
    <row r="12" spans="1:10" s="180" customFormat="1" x14ac:dyDescent="0.3">
      <c r="B12" s="165" t="s">
        <v>68</v>
      </c>
      <c r="C12" s="256">
        <v>0.25</v>
      </c>
      <c r="D12" s="93">
        <v>0.25120831706783192</v>
      </c>
      <c r="E12" s="93">
        <v>0.25198855153543603</v>
      </c>
      <c r="F12" s="93">
        <v>0.17520902436380212</v>
      </c>
      <c r="G12" s="93">
        <v>0.17099044288060269</v>
      </c>
      <c r="H12" s="179"/>
      <c r="I12" s="179"/>
      <c r="J12" s="179"/>
    </row>
    <row r="13" spans="1:10" s="180" customFormat="1" x14ac:dyDescent="0.3">
      <c r="B13" s="165" t="s">
        <v>69</v>
      </c>
      <c r="C13" s="256">
        <v>0.16</v>
      </c>
      <c r="D13" s="93">
        <v>0.14090415384178964</v>
      </c>
      <c r="E13" s="93">
        <v>0.13104777753527017</v>
      </c>
      <c r="F13" s="93">
        <v>7.3946814367864461E-2</v>
      </c>
      <c r="G13" s="93">
        <v>7.2113182826362809E-2</v>
      </c>
      <c r="H13" s="179"/>
      <c r="I13" s="179"/>
      <c r="J13" s="179"/>
    </row>
    <row r="14" spans="1:10" s="180" customFormat="1" x14ac:dyDescent="0.3">
      <c r="B14" s="165" t="s">
        <v>70</v>
      </c>
      <c r="C14" s="256">
        <v>7.0000000000000007E-2</v>
      </c>
      <c r="D14" s="93">
        <v>3.6014930946676821E-2</v>
      </c>
      <c r="E14" s="93">
        <v>4.5443679425721875E-2</v>
      </c>
      <c r="F14" s="93">
        <v>3.0248119511654601E-2</v>
      </c>
      <c r="G14" s="93">
        <v>3.898869552712915E-2</v>
      </c>
      <c r="H14" s="179"/>
      <c r="I14" s="179"/>
      <c r="J14" s="179"/>
    </row>
    <row r="15" spans="1:10" s="180" customFormat="1" x14ac:dyDescent="0.3">
      <c r="B15" s="165" t="s">
        <v>71</v>
      </c>
      <c r="C15" s="256">
        <v>0.01</v>
      </c>
      <c r="D15" s="93">
        <v>1.509541019308144E-2</v>
      </c>
      <c r="E15" s="254" t="s">
        <v>78</v>
      </c>
      <c r="F15" s="254" t="s">
        <v>78</v>
      </c>
      <c r="G15" s="254" t="s">
        <v>78</v>
      </c>
      <c r="H15" s="179"/>
      <c r="I15" s="179"/>
      <c r="J15" s="179"/>
    </row>
    <row r="16" spans="1:10" s="180" customFormat="1" x14ac:dyDescent="0.3">
      <c r="B16" s="111" t="s">
        <v>199</v>
      </c>
      <c r="C16" s="78"/>
      <c r="D16" s="78"/>
      <c r="E16" s="78"/>
      <c r="F16" s="78"/>
      <c r="G16" s="79"/>
      <c r="H16" s="179"/>
      <c r="I16" s="179"/>
      <c r="J16" s="179"/>
    </row>
    <row r="17" spans="2:10" s="180" customFormat="1" x14ac:dyDescent="0.3">
      <c r="B17" s="164" t="s">
        <v>120</v>
      </c>
      <c r="C17" s="74">
        <v>275451</v>
      </c>
      <c r="D17" s="74">
        <v>240647</v>
      </c>
      <c r="E17" s="74">
        <v>239102</v>
      </c>
      <c r="F17" s="74">
        <v>254960.8707</v>
      </c>
      <c r="G17" s="74">
        <v>264082.6335</v>
      </c>
      <c r="H17" s="179"/>
      <c r="I17" s="179"/>
      <c r="J17" s="179"/>
    </row>
    <row r="18" spans="2:10" s="180" customFormat="1" x14ac:dyDescent="0.3">
      <c r="B18" s="164" t="s">
        <v>148</v>
      </c>
      <c r="C18" s="75">
        <v>428874.77954272775</v>
      </c>
      <c r="D18" s="75">
        <v>366259.8351891705</v>
      </c>
      <c r="E18" s="75">
        <v>341298.44087923836</v>
      </c>
      <c r="F18" s="75">
        <v>389827.35111172311</v>
      </c>
      <c r="G18" s="255">
        <v>337937.06964012003</v>
      </c>
      <c r="H18" s="179"/>
      <c r="I18" s="179"/>
      <c r="J18" s="179"/>
    </row>
    <row r="19" spans="2:10" s="180" customFormat="1" x14ac:dyDescent="0.3">
      <c r="B19" s="167" t="s">
        <v>65</v>
      </c>
      <c r="C19" s="168"/>
      <c r="D19" s="76"/>
      <c r="E19" s="76"/>
      <c r="F19" s="76"/>
      <c r="G19" s="77"/>
      <c r="H19" s="179"/>
      <c r="I19" s="179"/>
      <c r="J19" s="179"/>
    </row>
    <row r="20" spans="2:10" s="180" customFormat="1" x14ac:dyDescent="0.3">
      <c r="B20" s="165" t="s">
        <v>66</v>
      </c>
      <c r="C20" s="93">
        <v>0.29257731949418103</v>
      </c>
      <c r="D20" s="93">
        <v>0.26822887732965867</v>
      </c>
      <c r="E20" s="93">
        <v>0.26868036059554601</v>
      </c>
      <c r="F20" s="93">
        <v>0.30692369831430738</v>
      </c>
      <c r="G20" s="93">
        <v>0.27591118596809971</v>
      </c>
      <c r="H20" s="179"/>
      <c r="I20" s="179"/>
      <c r="J20" s="179"/>
    </row>
    <row r="21" spans="2:10" s="180" customFormat="1" x14ac:dyDescent="0.3">
      <c r="B21" s="165" t="s">
        <v>67</v>
      </c>
      <c r="C21" s="93">
        <v>8.315541458603333E-2</v>
      </c>
      <c r="D21" s="93">
        <v>7.7162118691841378E-2</v>
      </c>
      <c r="E21" s="93">
        <v>7.715592102770108E-2</v>
      </c>
      <c r="F21" s="93">
        <v>0.14077094708305191</v>
      </c>
      <c r="G21" s="93">
        <v>9.2839889024403349E-2</v>
      </c>
      <c r="H21" s="179"/>
      <c r="I21" s="179"/>
      <c r="J21" s="179"/>
    </row>
    <row r="22" spans="2:10" s="180" customFormat="1" x14ac:dyDescent="0.3">
      <c r="B22" s="165" t="s">
        <v>68</v>
      </c>
      <c r="C22" s="93">
        <v>0.24781112511478329</v>
      </c>
      <c r="D22" s="93">
        <v>0.2714150407133617</v>
      </c>
      <c r="E22" s="93">
        <v>0.27142861436447024</v>
      </c>
      <c r="F22" s="93">
        <v>0.23318269549259887</v>
      </c>
      <c r="G22" s="93">
        <v>0.23504333090360338</v>
      </c>
      <c r="H22" s="179"/>
      <c r="I22" s="179"/>
      <c r="J22" s="179"/>
    </row>
    <row r="23" spans="2:10" s="180" customFormat="1" x14ac:dyDescent="0.3">
      <c r="B23" s="165" t="s">
        <v>69</v>
      </c>
      <c r="C23" s="93">
        <v>0.20417980714352696</v>
      </c>
      <c r="D23" s="93">
        <v>0.22046588793175556</v>
      </c>
      <c r="E23" s="93">
        <v>0.21945584436696039</v>
      </c>
      <c r="F23" s="93">
        <v>0.16648129525848473</v>
      </c>
      <c r="G23" s="93">
        <v>0.22647327789663174</v>
      </c>
      <c r="H23" s="179"/>
      <c r="I23" s="179"/>
      <c r="J23" s="179"/>
    </row>
    <row r="24" spans="2:10" s="180" customFormat="1" x14ac:dyDescent="0.3">
      <c r="B24" s="165" t="s">
        <v>70</v>
      </c>
      <c r="C24" s="93">
        <v>0.13188827527827163</v>
      </c>
      <c r="D24" s="93">
        <v>0.12285475572640601</v>
      </c>
      <c r="E24" s="93">
        <v>0.12148382269035707</v>
      </c>
      <c r="F24" s="93">
        <v>9.5717857319061295E-2</v>
      </c>
      <c r="G24" s="93">
        <v>0.15022234840857066</v>
      </c>
      <c r="H24" s="179"/>
      <c r="I24" s="179"/>
      <c r="J24" s="179"/>
    </row>
    <row r="25" spans="2:10" s="180" customFormat="1" x14ac:dyDescent="0.3">
      <c r="B25" s="165" t="s">
        <v>71</v>
      </c>
      <c r="C25" s="93">
        <v>4.0388058383203793E-2</v>
      </c>
      <c r="D25" s="93">
        <v>3.9873319606976591E-2</v>
      </c>
      <c r="E25" s="93">
        <v>4.1715013715573013E-2</v>
      </c>
      <c r="F25" s="93">
        <v>5.6860254537404425E-2</v>
      </c>
      <c r="G25" s="93">
        <v>1.9509967798691137E-2</v>
      </c>
      <c r="H25" s="179"/>
      <c r="I25" s="179"/>
      <c r="J25" s="179"/>
    </row>
    <row r="26" spans="2:10" s="180" customFormat="1" x14ac:dyDescent="0.3">
      <c r="B26" s="111" t="s">
        <v>184</v>
      </c>
      <c r="C26" s="78"/>
      <c r="D26" s="78"/>
      <c r="E26" s="78"/>
      <c r="F26" s="78"/>
      <c r="G26" s="79"/>
      <c r="H26" s="179"/>
      <c r="I26" s="179"/>
      <c r="J26" s="179"/>
    </row>
    <row r="27" spans="2:10" s="180" customFormat="1" x14ac:dyDescent="0.3">
      <c r="B27" s="163" t="s">
        <v>120</v>
      </c>
      <c r="C27" s="166">
        <v>3384208</v>
      </c>
      <c r="D27" s="80">
        <v>3082180.3740216</v>
      </c>
      <c r="E27" s="80">
        <v>2528388.2113270098</v>
      </c>
      <c r="F27" s="80">
        <v>2935480.3862000001</v>
      </c>
      <c r="G27" s="81">
        <v>2464260.8552999999</v>
      </c>
      <c r="H27" s="179"/>
      <c r="I27" s="179"/>
      <c r="J27" s="179"/>
    </row>
    <row r="28" spans="2:10" s="180" customFormat="1" x14ac:dyDescent="0.3">
      <c r="B28" s="163" t="s">
        <v>148</v>
      </c>
      <c r="C28" s="201" t="s">
        <v>78</v>
      </c>
      <c r="D28" s="202" t="s">
        <v>78</v>
      </c>
      <c r="E28" s="202" t="s">
        <v>78</v>
      </c>
      <c r="F28" s="202" t="s">
        <v>78</v>
      </c>
      <c r="G28" s="203" t="s">
        <v>78</v>
      </c>
      <c r="H28" s="179"/>
      <c r="I28" s="179"/>
      <c r="J28" s="179"/>
    </row>
    <row r="29" spans="2:10" s="180" customFormat="1" x14ac:dyDescent="0.3">
      <c r="B29" s="111" t="s">
        <v>182</v>
      </c>
      <c r="C29" s="82"/>
      <c r="D29" s="82"/>
      <c r="E29" s="82"/>
      <c r="F29" s="82"/>
      <c r="G29" s="83"/>
      <c r="H29" s="179"/>
      <c r="I29" s="179"/>
      <c r="J29" s="179"/>
    </row>
    <row r="30" spans="2:10" s="180" customFormat="1" x14ac:dyDescent="0.3">
      <c r="B30" s="163" t="s">
        <v>149</v>
      </c>
      <c r="C30" s="84">
        <f>C7+C17+C27</f>
        <v>5699671</v>
      </c>
      <c r="D30" s="84">
        <f>D7+D17+D27</f>
        <v>5095135.3740216</v>
      </c>
      <c r="E30" s="84">
        <f>E7+E17+E27</f>
        <v>4530897.2113270098</v>
      </c>
      <c r="F30" s="84">
        <f>F7+F17+F27</f>
        <v>5240161.4611000009</v>
      </c>
      <c r="G30" s="127">
        <f>G7+G17+G27</f>
        <v>4969382.1976999994</v>
      </c>
      <c r="H30" s="179"/>
      <c r="I30" s="179"/>
      <c r="J30" s="179"/>
    </row>
    <row r="31" spans="2:10" s="180" customFormat="1" x14ac:dyDescent="0.3">
      <c r="B31" s="130" t="s">
        <v>148</v>
      </c>
      <c r="C31" s="85">
        <v>4436422.5968249673</v>
      </c>
      <c r="D31" s="85">
        <v>4201061.0575094996</v>
      </c>
      <c r="E31" s="85">
        <v>3691117.0941108325</v>
      </c>
      <c r="F31" s="85">
        <v>3164821.1408815058</v>
      </c>
      <c r="G31" s="128">
        <v>3043069.2137747156</v>
      </c>
      <c r="H31" s="179"/>
      <c r="I31" s="179"/>
      <c r="J31" s="179"/>
    </row>
    <row r="32" spans="2:10" s="180" customFormat="1" x14ac:dyDescent="0.3">
      <c r="B32" s="86" t="s">
        <v>151</v>
      </c>
      <c r="C32" s="101">
        <v>10136093.596824966</v>
      </c>
      <c r="D32" s="102">
        <v>9296196.4315310996</v>
      </c>
      <c r="E32" s="101">
        <v>8222014.3054378424</v>
      </c>
      <c r="F32" s="101">
        <v>8404982.6019815058</v>
      </c>
      <c r="G32" s="129">
        <v>8012451.411474715</v>
      </c>
      <c r="H32" s="179"/>
      <c r="I32" s="179"/>
      <c r="J32" s="179"/>
    </row>
    <row r="33" spans="1:19" s="180" customFormat="1" x14ac:dyDescent="0.3">
      <c r="B33" s="130" t="s">
        <v>150</v>
      </c>
      <c r="C33" s="258">
        <v>561821</v>
      </c>
      <c r="D33" s="258">
        <v>618819</v>
      </c>
      <c r="E33" s="258">
        <v>706214</v>
      </c>
      <c r="F33" s="258">
        <v>750332</v>
      </c>
      <c r="G33" s="258">
        <v>692336</v>
      </c>
      <c r="H33" s="179"/>
      <c r="I33" s="179"/>
      <c r="J33" s="179"/>
    </row>
    <row r="34" spans="1:19" ht="8.1" customHeight="1" x14ac:dyDescent="0.3">
      <c r="A34" s="183"/>
      <c r="B34" s="204"/>
      <c r="C34" s="96"/>
      <c r="D34" s="96"/>
      <c r="E34" s="96"/>
      <c r="F34" s="96"/>
      <c r="G34" s="96"/>
      <c r="H34" s="183"/>
    </row>
    <row r="35" spans="1:19" s="184" customFormat="1" x14ac:dyDescent="0.3">
      <c r="B35" s="60" t="s">
        <v>72</v>
      </c>
      <c r="C35" s="61"/>
      <c r="D35" s="61"/>
      <c r="E35" s="61"/>
      <c r="F35" s="61"/>
      <c r="G35" s="62"/>
      <c r="H35" s="185"/>
      <c r="I35" s="185"/>
      <c r="J35" s="185"/>
    </row>
    <row r="36" spans="1:19" s="185" customFormat="1" x14ac:dyDescent="0.3">
      <c r="B36" s="45" t="s">
        <v>73</v>
      </c>
      <c r="C36" s="45">
        <v>40.700000000000003</v>
      </c>
      <c r="D36" s="45">
        <v>41.2</v>
      </c>
      <c r="E36" s="45">
        <v>38.4</v>
      </c>
      <c r="F36" s="45">
        <v>37.6</v>
      </c>
      <c r="G36" s="45">
        <v>42.9</v>
      </c>
    </row>
    <row r="37" spans="1:19" s="185" customFormat="1" x14ac:dyDescent="0.3">
      <c r="B37" s="45" t="s">
        <v>74</v>
      </c>
      <c r="C37" s="45">
        <v>10.1</v>
      </c>
      <c r="D37" s="45">
        <v>11.6</v>
      </c>
      <c r="E37" s="45">
        <v>10.6</v>
      </c>
      <c r="F37" s="45">
        <v>6.6</v>
      </c>
      <c r="G37" s="45">
        <v>3.5</v>
      </c>
      <c r="M37" s="186"/>
      <c r="N37" s="186"/>
      <c r="O37" s="186"/>
      <c r="P37" s="186"/>
      <c r="Q37" s="186"/>
      <c r="R37" s="186"/>
      <c r="S37" s="186"/>
    </row>
    <row r="38" spans="1:19" s="185" customFormat="1" x14ac:dyDescent="0.3">
      <c r="B38" s="45" t="s">
        <v>75</v>
      </c>
      <c r="C38" s="45">
        <v>24.1</v>
      </c>
      <c r="D38" s="45">
        <v>24.8</v>
      </c>
      <c r="E38" s="45">
        <v>15.3</v>
      </c>
      <c r="F38" s="45">
        <v>16.899999999999999</v>
      </c>
      <c r="G38" s="45">
        <v>18.2</v>
      </c>
      <c r="M38" s="186"/>
      <c r="N38" s="186"/>
      <c r="O38" s="186"/>
      <c r="P38" s="186"/>
      <c r="Q38" s="186"/>
      <c r="R38" s="186"/>
      <c r="S38" s="186"/>
    </row>
    <row r="39" spans="1:19" s="185" customFormat="1" x14ac:dyDescent="0.3">
      <c r="B39" s="45" t="s">
        <v>76</v>
      </c>
      <c r="C39" s="45">
        <v>10.4</v>
      </c>
      <c r="D39" s="45">
        <v>10.1</v>
      </c>
      <c r="E39" s="45">
        <v>8.8000000000000007</v>
      </c>
      <c r="F39" s="45">
        <v>9.4</v>
      </c>
      <c r="G39" s="106">
        <v>10</v>
      </c>
      <c r="M39" s="186"/>
      <c r="N39" s="186"/>
      <c r="O39" s="186"/>
      <c r="P39" s="186"/>
      <c r="Q39" s="186"/>
      <c r="R39" s="186"/>
      <c r="S39" s="186"/>
    </row>
    <row r="40" spans="1:19" s="184" customFormat="1" x14ac:dyDescent="0.3">
      <c r="B40" s="90" t="s">
        <v>77</v>
      </c>
      <c r="C40" s="91">
        <v>0.8</v>
      </c>
      <c r="D40" s="91">
        <v>0.8</v>
      </c>
      <c r="E40" s="91">
        <v>2</v>
      </c>
      <c r="F40" s="91">
        <v>1</v>
      </c>
      <c r="G40" s="92">
        <v>0.7</v>
      </c>
      <c r="H40" s="185"/>
      <c r="I40" s="185"/>
      <c r="J40" s="185"/>
      <c r="L40" s="186"/>
      <c r="M40" s="51"/>
      <c r="N40" s="51"/>
      <c r="O40" s="51"/>
      <c r="P40" s="51"/>
      <c r="Q40" s="51"/>
      <c r="R40" s="51"/>
      <c r="S40" s="51"/>
    </row>
    <row r="41" spans="1:19" ht="8.1" customHeight="1" x14ac:dyDescent="0.3">
      <c r="A41" s="183"/>
      <c r="B41" s="204"/>
      <c r="C41" s="96"/>
      <c r="D41" s="96"/>
      <c r="E41" s="96"/>
      <c r="F41" s="96"/>
      <c r="G41" s="96"/>
      <c r="H41" s="183"/>
    </row>
    <row r="42" spans="1:19" x14ac:dyDescent="0.3">
      <c r="B42" s="60" t="s">
        <v>139</v>
      </c>
      <c r="C42" s="61"/>
      <c r="D42" s="61"/>
      <c r="E42" s="61"/>
      <c r="F42" s="61"/>
      <c r="G42" s="62"/>
      <c r="H42" s="183"/>
      <c r="I42" s="183"/>
      <c r="J42" s="183"/>
      <c r="L42" s="186"/>
      <c r="M42" s="51"/>
      <c r="N42" s="51"/>
      <c r="O42" s="51"/>
      <c r="P42" s="51"/>
      <c r="Q42" s="51"/>
      <c r="R42" s="51"/>
      <c r="S42" s="51"/>
    </row>
    <row r="43" spans="1:19" s="180" customFormat="1" ht="12.95" customHeight="1" x14ac:dyDescent="0.3">
      <c r="B43" s="52" t="s">
        <v>143</v>
      </c>
      <c r="C43" s="131">
        <v>103.4</v>
      </c>
      <c r="D43" s="131">
        <v>100.9</v>
      </c>
      <c r="E43" s="131">
        <v>94.3</v>
      </c>
      <c r="F43" s="132">
        <v>111.7</v>
      </c>
      <c r="G43" s="132">
        <v>99.3</v>
      </c>
      <c r="L43" s="186"/>
      <c r="M43" s="51"/>
      <c r="N43" s="51"/>
      <c r="O43" s="51"/>
      <c r="P43" s="51"/>
      <c r="Q43" s="51"/>
      <c r="R43" s="51"/>
      <c r="S43" s="51"/>
    </row>
    <row r="44" spans="1:19" s="180" customFormat="1" ht="12.95" customHeight="1" x14ac:dyDescent="0.3">
      <c r="B44" s="52" t="s">
        <v>144</v>
      </c>
      <c r="C44" s="131">
        <v>119.6</v>
      </c>
      <c r="D44" s="131">
        <v>121.8</v>
      </c>
      <c r="E44" s="131">
        <v>110</v>
      </c>
      <c r="F44" s="132">
        <v>68.2</v>
      </c>
      <c r="G44" s="132">
        <v>60.5</v>
      </c>
      <c r="L44" s="186"/>
      <c r="M44" s="51"/>
      <c r="N44" s="51"/>
      <c r="O44" s="51"/>
      <c r="P44" s="51"/>
      <c r="Q44" s="51"/>
      <c r="R44" s="51"/>
      <c r="S44" s="51"/>
    </row>
    <row r="45" spans="1:19" s="180" customFormat="1" ht="12.95" customHeight="1" x14ac:dyDescent="0.3">
      <c r="B45" s="52" t="s">
        <v>147</v>
      </c>
      <c r="C45" s="217" t="s">
        <v>121</v>
      </c>
      <c r="D45" s="217" t="s">
        <v>121</v>
      </c>
      <c r="E45" s="217" t="s">
        <v>121</v>
      </c>
      <c r="F45" s="132">
        <v>46.8</v>
      </c>
      <c r="G45" s="132">
        <v>48.6</v>
      </c>
      <c r="L45" s="186"/>
      <c r="M45" s="51"/>
      <c r="N45" s="51"/>
      <c r="O45" s="51"/>
      <c r="P45" s="51"/>
      <c r="Q45" s="51"/>
      <c r="R45" s="51"/>
      <c r="S45" s="51"/>
    </row>
    <row r="46" spans="1:19" s="180" customFormat="1" ht="12.95" customHeight="1" x14ac:dyDescent="0.3">
      <c r="B46" s="52" t="s">
        <v>146</v>
      </c>
      <c r="C46" s="131">
        <v>44.1</v>
      </c>
      <c r="D46" s="131">
        <v>49</v>
      </c>
      <c r="E46" s="131">
        <v>43.9</v>
      </c>
      <c r="F46" s="132">
        <v>52.8</v>
      </c>
      <c r="G46" s="132">
        <v>57.2</v>
      </c>
      <c r="L46" s="186"/>
      <c r="M46" s="51"/>
      <c r="N46" s="51"/>
      <c r="O46" s="51"/>
      <c r="P46" s="51"/>
      <c r="Q46" s="51"/>
      <c r="R46" s="51"/>
      <c r="S46" s="51"/>
    </row>
    <row r="47" spans="1:19" s="180" customFormat="1" ht="12.95" customHeight="1" x14ac:dyDescent="0.3">
      <c r="B47" s="52" t="s">
        <v>145</v>
      </c>
      <c r="C47" s="131">
        <v>3.52</v>
      </c>
      <c r="D47" s="131">
        <v>30.68</v>
      </c>
      <c r="E47" s="131">
        <v>26.81</v>
      </c>
      <c r="F47" s="132">
        <v>31.1</v>
      </c>
      <c r="G47" s="132">
        <v>37</v>
      </c>
      <c r="L47" s="186"/>
      <c r="M47" s="51"/>
      <c r="N47" s="51"/>
      <c r="O47" s="51"/>
      <c r="P47" s="51"/>
      <c r="Q47" s="51"/>
      <c r="R47" s="51"/>
      <c r="S47" s="51"/>
    </row>
    <row r="48" spans="1:19" s="180" customFormat="1" ht="12.95" customHeight="1" x14ac:dyDescent="0.3">
      <c r="B48" s="140" t="s">
        <v>142</v>
      </c>
      <c r="C48" s="141">
        <v>271</v>
      </c>
      <c r="D48" s="141">
        <v>303</v>
      </c>
      <c r="E48" s="141">
        <v>275</v>
      </c>
      <c r="F48" s="142">
        <v>310.60000000000002</v>
      </c>
      <c r="G48" s="143">
        <v>303</v>
      </c>
      <c r="L48" s="186"/>
      <c r="M48" s="51"/>
      <c r="N48" s="51"/>
      <c r="O48" s="51"/>
      <c r="P48" s="51"/>
      <c r="Q48" s="51"/>
      <c r="R48" s="51"/>
      <c r="S48" s="51"/>
    </row>
    <row r="49" spans="1:19" s="180" customFormat="1" ht="12.95" customHeight="1" x14ac:dyDescent="0.3">
      <c r="B49" s="140" t="s">
        <v>140</v>
      </c>
      <c r="C49" s="144">
        <v>1164</v>
      </c>
      <c r="D49" s="144">
        <v>1399</v>
      </c>
      <c r="E49" s="144">
        <v>1285</v>
      </c>
      <c r="F49" s="145">
        <v>1378</v>
      </c>
      <c r="G49" s="145">
        <v>1409</v>
      </c>
      <c r="H49" s="187"/>
      <c r="L49" s="186"/>
      <c r="M49" s="51"/>
      <c r="N49" s="51"/>
      <c r="O49" s="51"/>
      <c r="P49" s="51"/>
      <c r="Q49" s="51"/>
      <c r="R49" s="51"/>
      <c r="S49" s="51"/>
    </row>
    <row r="50" spans="1:19" s="180" customFormat="1" ht="12.95" customHeight="1" x14ac:dyDescent="0.3">
      <c r="B50" s="146" t="s">
        <v>141</v>
      </c>
      <c r="C50" s="147">
        <v>1435</v>
      </c>
      <c r="D50" s="148">
        <v>1702</v>
      </c>
      <c r="E50" s="148">
        <v>1560</v>
      </c>
      <c r="F50" s="145">
        <f>F49+F48</f>
        <v>1688.6</v>
      </c>
      <c r="G50" s="145">
        <v>1711</v>
      </c>
      <c r="H50" s="187"/>
      <c r="L50" s="186"/>
      <c r="M50" s="51"/>
      <c r="N50" s="51"/>
      <c r="O50" s="51"/>
      <c r="P50" s="51"/>
      <c r="Q50" s="51"/>
      <c r="R50" s="51"/>
      <c r="S50" s="51"/>
    </row>
    <row r="51" spans="1:19" s="180" customFormat="1" x14ac:dyDescent="0.3">
      <c r="B51" s="136" t="s">
        <v>138</v>
      </c>
      <c r="C51" s="137">
        <v>0.81</v>
      </c>
      <c r="D51" s="138">
        <v>0.82</v>
      </c>
      <c r="E51" s="138">
        <v>0.82</v>
      </c>
      <c r="F51" s="139">
        <f>F49/(F50)</f>
        <v>0.81606064195191286</v>
      </c>
      <c r="G51" s="139">
        <v>0.82301000000000002</v>
      </c>
      <c r="H51" s="188"/>
      <c r="L51" s="186"/>
      <c r="M51" s="51"/>
      <c r="N51" s="51"/>
      <c r="O51" s="51"/>
      <c r="P51" s="51"/>
      <c r="Q51" s="51"/>
      <c r="R51" s="51"/>
      <c r="S51" s="51"/>
    </row>
    <row r="52" spans="1:19" s="180" customFormat="1" x14ac:dyDescent="0.3">
      <c r="B52" s="26" t="s">
        <v>201</v>
      </c>
      <c r="C52" s="66" t="s">
        <v>78</v>
      </c>
      <c r="D52" s="66" t="s">
        <v>78</v>
      </c>
      <c r="E52" s="66" t="s">
        <v>78</v>
      </c>
      <c r="F52" s="133">
        <v>106.2</v>
      </c>
      <c r="G52" s="135">
        <v>96</v>
      </c>
      <c r="H52" s="186"/>
      <c r="L52" s="186"/>
      <c r="M52" s="51"/>
      <c r="N52" s="51"/>
      <c r="O52" s="50"/>
      <c r="P52" s="51"/>
      <c r="Q52" s="51"/>
      <c r="R52" s="51"/>
      <c r="S52" s="51"/>
    </row>
    <row r="53" spans="1:19" s="180" customFormat="1" x14ac:dyDescent="0.3">
      <c r="B53" s="26" t="s">
        <v>202</v>
      </c>
      <c r="C53" s="66" t="s">
        <v>78</v>
      </c>
      <c r="D53" s="66" t="s">
        <v>78</v>
      </c>
      <c r="E53" s="66" t="s">
        <v>78</v>
      </c>
      <c r="F53" s="134">
        <f>F49/(F50-F52)</f>
        <v>0.87082912032355919</v>
      </c>
      <c r="G53" s="134">
        <v>0.87</v>
      </c>
      <c r="H53" s="184"/>
      <c r="L53" s="186"/>
      <c r="M53" s="51"/>
      <c r="N53" s="51"/>
      <c r="O53" s="51"/>
      <c r="P53" s="51"/>
      <c r="Q53" s="51"/>
      <c r="R53" s="51"/>
      <c r="S53" s="51"/>
    </row>
    <row r="54" spans="1:19" ht="8.1" customHeight="1" x14ac:dyDescent="0.3">
      <c r="A54" s="183"/>
      <c r="B54" s="204"/>
      <c r="C54" s="96"/>
      <c r="D54" s="96"/>
      <c r="E54" s="96"/>
      <c r="F54" s="96"/>
      <c r="G54" s="96"/>
      <c r="H54" s="183"/>
    </row>
    <row r="55" spans="1:19" x14ac:dyDescent="0.3">
      <c r="B55" s="241" t="s">
        <v>177</v>
      </c>
      <c r="C55" s="8"/>
      <c r="D55" s="8"/>
      <c r="E55" s="8"/>
      <c r="F55" s="8"/>
      <c r="G55" s="9"/>
      <c r="H55" s="183"/>
      <c r="I55" s="242"/>
      <c r="J55" s="183"/>
      <c r="L55" s="186"/>
      <c r="M55" s="51"/>
      <c r="O55" s="189"/>
      <c r="Q55" s="51"/>
      <c r="R55" s="51"/>
      <c r="S55" s="51"/>
    </row>
    <row r="56" spans="1:19" x14ac:dyDescent="0.3">
      <c r="B56" s="164" t="s">
        <v>178</v>
      </c>
      <c r="C56" s="107">
        <v>18</v>
      </c>
      <c r="D56" s="89">
        <v>18</v>
      </c>
      <c r="E56" s="89">
        <v>19</v>
      </c>
      <c r="F56" s="89">
        <v>18</v>
      </c>
      <c r="G56" s="89">
        <v>18</v>
      </c>
      <c r="H56" s="186"/>
      <c r="I56" s="183"/>
      <c r="J56" s="183"/>
      <c r="L56" s="186"/>
      <c r="M56" s="51"/>
      <c r="N56" s="51"/>
      <c r="O56" s="51"/>
      <c r="P56" s="190"/>
      <c r="Q56" s="51"/>
      <c r="R56" s="51"/>
      <c r="S56" s="51"/>
    </row>
    <row r="57" spans="1:19" x14ac:dyDescent="0.3">
      <c r="B57" s="149" t="s">
        <v>81</v>
      </c>
      <c r="C57" s="108">
        <v>52</v>
      </c>
      <c r="D57" s="45">
        <v>52</v>
      </c>
      <c r="E57" s="45">
        <v>56</v>
      </c>
      <c r="F57" s="45">
        <v>59</v>
      </c>
      <c r="G57" s="45">
        <v>58</v>
      </c>
      <c r="H57" s="183"/>
      <c r="I57" s="183"/>
      <c r="J57" s="183"/>
      <c r="L57" s="186"/>
      <c r="M57" s="51"/>
      <c r="N57" s="51"/>
      <c r="O57" s="51"/>
      <c r="P57" s="51"/>
      <c r="Q57" s="51"/>
      <c r="R57" s="51"/>
      <c r="S57" s="51"/>
    </row>
    <row r="58" spans="1:19" x14ac:dyDescent="0.3">
      <c r="B58" s="116" t="s">
        <v>24</v>
      </c>
      <c r="C58" s="117">
        <f>SUM(C56:C57)</f>
        <v>70</v>
      </c>
      <c r="D58" s="117">
        <f t="shared" ref="D58:G58" si="0">SUM(D56:D57)</f>
        <v>70</v>
      </c>
      <c r="E58" s="117">
        <f t="shared" si="0"/>
        <v>75</v>
      </c>
      <c r="F58" s="117">
        <f t="shared" si="0"/>
        <v>77</v>
      </c>
      <c r="G58" s="117">
        <f t="shared" si="0"/>
        <v>76</v>
      </c>
      <c r="H58" s="183"/>
      <c r="I58" s="183"/>
      <c r="J58" s="183"/>
      <c r="L58" s="186"/>
      <c r="M58" s="51"/>
      <c r="N58" s="51"/>
      <c r="O58" s="51"/>
      <c r="P58" s="51"/>
      <c r="Q58" s="51"/>
      <c r="R58" s="51"/>
      <c r="S58" s="51"/>
    </row>
    <row r="59" spans="1:19" ht="8.1" customHeight="1" x14ac:dyDescent="0.3">
      <c r="A59" s="183"/>
      <c r="B59" s="204"/>
      <c r="C59" s="96"/>
      <c r="D59" s="96"/>
      <c r="E59" s="96"/>
      <c r="F59" s="96"/>
      <c r="G59" s="96"/>
      <c r="H59" s="183"/>
    </row>
    <row r="60" spans="1:19" x14ac:dyDescent="0.3">
      <c r="A60" s="51"/>
      <c r="B60" s="20" t="s">
        <v>132</v>
      </c>
      <c r="C60" s="71"/>
      <c r="D60" s="71"/>
      <c r="E60" s="71"/>
      <c r="F60" s="71"/>
      <c r="G60" s="72"/>
      <c r="H60" s="183"/>
      <c r="I60" s="183"/>
      <c r="J60" s="183"/>
      <c r="L60" s="186"/>
      <c r="M60" s="51"/>
      <c r="N60" s="51"/>
      <c r="O60" s="51"/>
      <c r="P60" s="51"/>
      <c r="Q60" s="51"/>
      <c r="R60" s="51"/>
      <c r="S60" s="51"/>
    </row>
    <row r="61" spans="1:19" x14ac:dyDescent="0.3">
      <c r="A61" s="51"/>
      <c r="B61" s="123" t="s">
        <v>79</v>
      </c>
      <c r="C61" s="45">
        <v>211</v>
      </c>
      <c r="D61" s="45">
        <v>304</v>
      </c>
      <c r="E61" s="45">
        <v>298</v>
      </c>
      <c r="F61" s="45">
        <v>324</v>
      </c>
      <c r="G61" s="45">
        <v>309</v>
      </c>
      <c r="I61" s="183"/>
      <c r="J61" s="183"/>
      <c r="L61" s="186"/>
      <c r="M61" s="51"/>
      <c r="N61" s="51"/>
      <c r="O61" s="51"/>
      <c r="P61" s="51"/>
      <c r="Q61" s="51"/>
      <c r="R61" s="51"/>
      <c r="S61" s="51"/>
    </row>
    <row r="62" spans="1:19" x14ac:dyDescent="0.3">
      <c r="A62" s="51"/>
      <c r="B62" s="44" t="s">
        <v>80</v>
      </c>
      <c r="C62" s="70">
        <v>311</v>
      </c>
      <c r="D62" s="44">
        <v>191</v>
      </c>
      <c r="E62" s="44">
        <v>154</v>
      </c>
      <c r="F62" s="44">
        <v>371</v>
      </c>
      <c r="G62" s="44">
        <v>445</v>
      </c>
      <c r="H62" s="186"/>
      <c r="I62" s="186"/>
      <c r="J62" s="186"/>
      <c r="K62" s="51"/>
      <c r="L62" s="186"/>
      <c r="M62" s="51"/>
      <c r="N62" s="51"/>
      <c r="O62" s="51"/>
      <c r="P62" s="51"/>
      <c r="Q62" s="51"/>
      <c r="R62" s="51"/>
      <c r="S62" s="51"/>
    </row>
    <row r="63" spans="1:19" x14ac:dyDescent="0.3">
      <c r="A63" s="51"/>
      <c r="B63" s="124" t="s">
        <v>91</v>
      </c>
      <c r="C63" s="97">
        <v>272</v>
      </c>
      <c r="D63" s="97">
        <v>706</v>
      </c>
      <c r="E63" s="97">
        <v>626</v>
      </c>
      <c r="F63" s="97">
        <v>692</v>
      </c>
      <c r="G63" s="97">
        <v>655</v>
      </c>
      <c r="H63" s="186"/>
      <c r="I63" s="186"/>
      <c r="J63" s="186"/>
      <c r="K63" s="51"/>
      <c r="L63" s="186"/>
      <c r="M63" s="51"/>
      <c r="N63" s="51"/>
      <c r="O63" s="51"/>
      <c r="P63" s="51"/>
      <c r="Q63" s="51"/>
      <c r="R63" s="51"/>
      <c r="S63" s="51"/>
    </row>
    <row r="64" spans="1:19" ht="8.1" customHeight="1" x14ac:dyDescent="0.3">
      <c r="A64" s="183"/>
      <c r="B64" s="204"/>
      <c r="C64" s="96"/>
      <c r="D64" s="96"/>
      <c r="E64" s="96"/>
      <c r="F64" s="96"/>
      <c r="G64" s="96"/>
      <c r="H64" s="186"/>
      <c r="I64" s="51"/>
      <c r="J64" s="51"/>
      <c r="K64" s="51"/>
      <c r="L64" s="51"/>
      <c r="M64" s="51"/>
    </row>
    <row r="65" spans="2:19" x14ac:dyDescent="0.3">
      <c r="B65" s="69" t="s">
        <v>135</v>
      </c>
      <c r="C65" s="71"/>
      <c r="D65" s="71"/>
      <c r="E65" s="71"/>
      <c r="F65" s="71"/>
      <c r="G65" s="72"/>
      <c r="H65" s="186"/>
      <c r="I65" s="186"/>
      <c r="J65" s="186"/>
      <c r="K65" s="51"/>
      <c r="L65" s="186"/>
      <c r="M65" s="51"/>
      <c r="N65" s="51"/>
      <c r="O65" s="51"/>
      <c r="P65" s="51"/>
      <c r="Q65" s="51"/>
      <c r="R65" s="51"/>
      <c r="S65" s="51"/>
    </row>
    <row r="66" spans="2:19" x14ac:dyDescent="0.3">
      <c r="B66" s="156" t="s">
        <v>134</v>
      </c>
      <c r="C66" s="103">
        <v>156.9</v>
      </c>
      <c r="D66" s="103">
        <v>126.7</v>
      </c>
      <c r="E66" s="46">
        <v>123.19999999999999</v>
      </c>
      <c r="F66" s="46">
        <v>137.5</v>
      </c>
      <c r="G66" s="46">
        <v>193.5</v>
      </c>
      <c r="H66" s="186"/>
      <c r="I66" s="186"/>
      <c r="J66" s="186"/>
      <c r="K66" s="51"/>
      <c r="L66" s="186"/>
      <c r="M66" s="51"/>
      <c r="N66" s="51"/>
      <c r="O66" s="51"/>
      <c r="P66" s="51"/>
      <c r="Q66" s="51"/>
      <c r="R66" s="51"/>
      <c r="S66" s="51"/>
    </row>
    <row r="67" spans="2:19" x14ac:dyDescent="0.3">
      <c r="B67" s="156" t="s">
        <v>152</v>
      </c>
      <c r="C67" s="103">
        <v>123.7</v>
      </c>
      <c r="D67" s="103">
        <v>69.3</v>
      </c>
      <c r="E67" s="46">
        <v>52.900000000000006</v>
      </c>
      <c r="F67" s="46">
        <v>53.3</v>
      </c>
      <c r="G67" s="46">
        <v>57.1</v>
      </c>
      <c r="H67" s="186"/>
      <c r="I67" s="209"/>
      <c r="J67" s="209"/>
      <c r="K67" s="209"/>
      <c r="L67" s="209"/>
      <c r="M67" s="209"/>
      <c r="N67" s="51"/>
      <c r="O67" s="51"/>
      <c r="P67" s="51"/>
      <c r="Q67" s="51"/>
      <c r="R67" s="51"/>
      <c r="S67" s="51"/>
    </row>
    <row r="68" spans="2:19" x14ac:dyDescent="0.3">
      <c r="B68" s="113" t="s">
        <v>133</v>
      </c>
      <c r="C68" s="114">
        <f>SUM(C66:C67)</f>
        <v>280.60000000000002</v>
      </c>
      <c r="D68" s="114">
        <f t="shared" ref="D68:F68" si="1">SUM(D66:D67)</f>
        <v>196</v>
      </c>
      <c r="E68" s="114">
        <f t="shared" si="1"/>
        <v>176.1</v>
      </c>
      <c r="F68" s="114">
        <f t="shared" si="1"/>
        <v>190.8</v>
      </c>
      <c r="G68" s="114">
        <f>SUM(G66:G67)</f>
        <v>250.6</v>
      </c>
      <c r="H68" s="186"/>
      <c r="I68" s="210"/>
      <c r="J68" s="186"/>
      <c r="K68" s="51"/>
      <c r="L68" s="51"/>
      <c r="M68" s="51"/>
      <c r="N68" s="51"/>
      <c r="O68" s="51"/>
      <c r="P68" s="51"/>
      <c r="Q68" s="51"/>
      <c r="R68" s="51"/>
      <c r="S68" s="51"/>
    </row>
    <row r="69" spans="2:19" x14ac:dyDescent="0.3">
      <c r="B69" s="200" t="s">
        <v>84</v>
      </c>
      <c r="C69" s="125">
        <v>0.25</v>
      </c>
      <c r="D69" s="125">
        <v>0.3</v>
      </c>
      <c r="E69" s="126">
        <v>0.36</v>
      </c>
      <c r="F69" s="126">
        <v>0.37</v>
      </c>
      <c r="G69" s="126">
        <v>0.38</v>
      </c>
      <c r="H69" s="210"/>
      <c r="I69" s="186"/>
      <c r="J69" s="186"/>
      <c r="K69" s="51"/>
      <c r="L69" s="51"/>
      <c r="M69" s="51"/>
      <c r="N69" s="51"/>
      <c r="O69" s="51"/>
      <c r="P69" s="51"/>
      <c r="Q69" s="51"/>
      <c r="R69" s="51"/>
      <c r="S69" s="51"/>
    </row>
    <row r="70" spans="2:19" x14ac:dyDescent="0.3">
      <c r="B70" s="150" t="s">
        <v>82</v>
      </c>
      <c r="C70" s="42"/>
      <c r="D70" s="42"/>
      <c r="E70" s="42"/>
      <c r="F70" s="42"/>
      <c r="G70" s="73"/>
      <c r="H70" s="186"/>
      <c r="I70" s="186"/>
      <c r="J70" s="186"/>
      <c r="K70" s="51"/>
      <c r="L70" s="51"/>
      <c r="M70" s="51"/>
    </row>
    <row r="71" spans="2:19" x14ac:dyDescent="0.3">
      <c r="B71" s="156" t="s">
        <v>83</v>
      </c>
      <c r="C71" s="103">
        <v>65.099999999999994</v>
      </c>
      <c r="D71" s="103">
        <v>53.7</v>
      </c>
      <c r="E71" s="46">
        <v>59</v>
      </c>
      <c r="F71" s="46">
        <v>68.099999999999994</v>
      </c>
      <c r="G71" s="46">
        <v>90</v>
      </c>
      <c r="H71" s="186"/>
      <c r="I71" s="186"/>
      <c r="J71" s="186"/>
      <c r="K71" s="51"/>
      <c r="L71" s="51"/>
      <c r="M71" s="51"/>
    </row>
    <row r="72" spans="2:19" x14ac:dyDescent="0.3">
      <c r="B72" s="156" t="s">
        <v>136</v>
      </c>
      <c r="C72" s="103">
        <v>62.7</v>
      </c>
      <c r="D72" s="103">
        <v>58.7</v>
      </c>
      <c r="E72" s="46">
        <v>55.8</v>
      </c>
      <c r="F72" s="46">
        <v>58.9</v>
      </c>
      <c r="G72" s="46">
        <v>77.5</v>
      </c>
      <c r="H72" s="183"/>
      <c r="I72" s="183"/>
      <c r="J72" s="183"/>
    </row>
    <row r="73" spans="2:19" x14ac:dyDescent="0.3">
      <c r="B73" s="156" t="s">
        <v>137</v>
      </c>
      <c r="C73" s="103">
        <v>3.3</v>
      </c>
      <c r="D73" s="103">
        <v>4.3</v>
      </c>
      <c r="E73" s="46">
        <v>2.8</v>
      </c>
      <c r="F73" s="46">
        <v>4.3</v>
      </c>
      <c r="G73" s="46">
        <v>4</v>
      </c>
      <c r="H73" s="183"/>
      <c r="I73" s="183"/>
      <c r="J73" s="183"/>
    </row>
    <row r="74" spans="2:19" x14ac:dyDescent="0.3">
      <c r="B74" s="156" t="s">
        <v>85</v>
      </c>
      <c r="C74" s="103">
        <v>25.8</v>
      </c>
      <c r="D74" s="103">
        <v>10</v>
      </c>
      <c r="E74" s="46">
        <v>5.6</v>
      </c>
      <c r="F74" s="46">
        <v>6.2</v>
      </c>
      <c r="G74" s="46">
        <v>22</v>
      </c>
      <c r="H74" s="183"/>
      <c r="I74" s="183"/>
      <c r="J74" s="183"/>
    </row>
    <row r="75" spans="2:19" x14ac:dyDescent="0.3">
      <c r="B75" s="113" t="s">
        <v>24</v>
      </c>
      <c r="C75" s="114">
        <f>C71+C72+C73+C74</f>
        <v>156.9</v>
      </c>
      <c r="D75" s="114">
        <f>D71+D72+D73+D74</f>
        <v>126.7</v>
      </c>
      <c r="E75" s="115">
        <f>E71+E72+E73+E74</f>
        <v>123.19999999999999</v>
      </c>
      <c r="F75" s="115">
        <f>F71+F72+F73+F74</f>
        <v>137.5</v>
      </c>
      <c r="G75" s="115">
        <v>193.5</v>
      </c>
      <c r="H75" s="183"/>
      <c r="I75" s="183"/>
      <c r="J75" s="183"/>
    </row>
    <row r="76" spans="2:19" x14ac:dyDescent="0.3">
      <c r="B76" s="150" t="s">
        <v>87</v>
      </c>
      <c r="C76" s="47"/>
      <c r="D76" s="47"/>
      <c r="E76" s="47"/>
      <c r="F76" s="47"/>
      <c r="G76" s="48"/>
      <c r="H76" s="183"/>
      <c r="I76" s="183"/>
      <c r="J76" s="183"/>
    </row>
    <row r="77" spans="2:19" x14ac:dyDescent="0.3">
      <c r="B77" s="157" t="s">
        <v>83</v>
      </c>
      <c r="C77" s="151">
        <v>5.0999999999999996</v>
      </c>
      <c r="D77" s="151">
        <v>6</v>
      </c>
      <c r="E77" s="151">
        <v>3.6</v>
      </c>
      <c r="F77" s="151">
        <v>3.4</v>
      </c>
      <c r="G77" s="151">
        <v>4.9000000000000004</v>
      </c>
      <c r="H77" s="183"/>
      <c r="I77" s="183"/>
      <c r="J77" s="183"/>
    </row>
    <row r="78" spans="2:19" ht="13.5" customHeight="1" x14ac:dyDescent="0.3">
      <c r="B78" s="158" t="s">
        <v>136</v>
      </c>
      <c r="C78" s="152">
        <v>92.2</v>
      </c>
      <c r="D78" s="152">
        <v>35.4</v>
      </c>
      <c r="E78" s="152">
        <v>28.9</v>
      </c>
      <c r="F78" s="152">
        <v>27.3</v>
      </c>
      <c r="G78" s="152">
        <v>26.5</v>
      </c>
      <c r="H78" s="183"/>
      <c r="I78" s="183"/>
      <c r="J78" s="183"/>
    </row>
    <row r="79" spans="2:19" x14ac:dyDescent="0.3">
      <c r="B79" s="159" t="s">
        <v>85</v>
      </c>
      <c r="C79" s="153">
        <v>0.2</v>
      </c>
      <c r="D79" s="153">
        <v>0.4</v>
      </c>
      <c r="E79" s="153">
        <v>0.2</v>
      </c>
      <c r="F79" s="153">
        <v>0</v>
      </c>
      <c r="G79" s="153">
        <v>0</v>
      </c>
      <c r="H79" s="183"/>
      <c r="I79" s="183"/>
      <c r="J79" s="183"/>
    </row>
    <row r="80" spans="2:19" x14ac:dyDescent="0.3">
      <c r="B80" s="158" t="s">
        <v>86</v>
      </c>
      <c r="C80" s="152">
        <v>26.2</v>
      </c>
      <c r="D80" s="152">
        <v>27.5</v>
      </c>
      <c r="E80" s="152">
        <v>20.2</v>
      </c>
      <c r="F80" s="152">
        <v>22.6</v>
      </c>
      <c r="G80" s="152">
        <v>25.7</v>
      </c>
      <c r="H80" s="183"/>
      <c r="I80" s="183"/>
      <c r="J80" s="183"/>
    </row>
    <row r="81" spans="1:13" x14ac:dyDescent="0.3">
      <c r="B81" s="154" t="s">
        <v>24</v>
      </c>
      <c r="C81" s="155">
        <f>C77+C78+C79+C80</f>
        <v>123.7</v>
      </c>
      <c r="D81" s="155">
        <f>D77+D78+D79+D80</f>
        <v>69.3</v>
      </c>
      <c r="E81" s="155">
        <f>E77+E78+E79+E80</f>
        <v>52.900000000000006</v>
      </c>
      <c r="F81" s="155">
        <f>F77+F78+F79+F80</f>
        <v>53.3</v>
      </c>
      <c r="G81" s="155">
        <v>57.1</v>
      </c>
      <c r="H81" s="183"/>
      <c r="I81" s="183"/>
      <c r="J81" s="183"/>
    </row>
    <row r="82" spans="1:13" x14ac:dyDescent="0.3">
      <c r="B82" s="150" t="s">
        <v>88</v>
      </c>
      <c r="C82" s="67"/>
      <c r="D82" s="67"/>
      <c r="E82" s="67"/>
      <c r="F82" s="67"/>
      <c r="G82" s="68"/>
      <c r="H82" s="183"/>
      <c r="I82" s="183"/>
      <c r="J82" s="183"/>
    </row>
    <row r="83" spans="1:13" ht="11.45" customHeight="1" x14ac:dyDescent="0.3">
      <c r="B83" s="157" t="s">
        <v>89</v>
      </c>
      <c r="C83" s="160">
        <v>0.1</v>
      </c>
      <c r="D83" s="218" t="s">
        <v>78</v>
      </c>
      <c r="E83" s="160">
        <v>0.1</v>
      </c>
      <c r="F83" s="160">
        <v>0.1</v>
      </c>
      <c r="G83" s="160">
        <v>0.1</v>
      </c>
      <c r="H83" s="183"/>
      <c r="I83" s="183"/>
      <c r="J83" s="183"/>
    </row>
    <row r="84" spans="1:13" x14ac:dyDescent="0.3">
      <c r="B84" s="157" t="s">
        <v>90</v>
      </c>
      <c r="C84" s="160">
        <v>9.8000000000000007</v>
      </c>
      <c r="D84" s="160">
        <v>7.6</v>
      </c>
      <c r="E84" s="160">
        <v>9.6999999999999993</v>
      </c>
      <c r="F84" s="160">
        <v>12.2</v>
      </c>
      <c r="G84" s="160">
        <v>11.2</v>
      </c>
      <c r="H84" s="183"/>
      <c r="I84" s="183"/>
      <c r="J84" s="183"/>
    </row>
    <row r="85" spans="1:13" x14ac:dyDescent="0.3">
      <c r="B85" s="161" t="s">
        <v>24</v>
      </c>
      <c r="C85" s="162">
        <v>9.9</v>
      </c>
      <c r="D85" s="162">
        <v>7.6</v>
      </c>
      <c r="E85" s="162">
        <v>9.8000000000000007</v>
      </c>
      <c r="F85" s="162">
        <v>12.3</v>
      </c>
      <c r="G85" s="162">
        <v>11.3</v>
      </c>
      <c r="H85" s="183"/>
      <c r="I85" s="183"/>
      <c r="J85" s="183"/>
    </row>
    <row r="86" spans="1:13" ht="12" customHeight="1" x14ac:dyDescent="0.3">
      <c r="B86" s="208" t="s">
        <v>84</v>
      </c>
      <c r="C86" s="207">
        <v>1</v>
      </c>
      <c r="D86" s="207">
        <v>1</v>
      </c>
      <c r="E86" s="207">
        <v>1</v>
      </c>
      <c r="F86" s="207">
        <v>1</v>
      </c>
      <c r="G86" s="207">
        <v>1</v>
      </c>
      <c r="H86" s="183"/>
      <c r="I86" s="183"/>
      <c r="J86" s="183"/>
    </row>
    <row r="87" spans="1:13" ht="8.1" customHeight="1" x14ac:dyDescent="0.3">
      <c r="A87" s="183"/>
      <c r="B87" s="204"/>
      <c r="C87" s="96"/>
      <c r="D87" s="96"/>
      <c r="E87" s="96"/>
      <c r="F87" s="96"/>
      <c r="G87" s="96"/>
      <c r="H87" s="186"/>
      <c r="I87" s="51"/>
      <c r="J87" s="51"/>
      <c r="K87" s="51"/>
      <c r="L87" s="51"/>
      <c r="M87" s="51"/>
    </row>
    <row r="88" spans="1:13" ht="11.45" customHeight="1" x14ac:dyDescent="0.3">
      <c r="B88" s="20" t="s">
        <v>122</v>
      </c>
      <c r="C88" s="71"/>
      <c r="D88" s="71"/>
      <c r="E88" s="71"/>
      <c r="F88" s="71"/>
      <c r="G88" s="72"/>
      <c r="H88" s="183"/>
      <c r="I88" s="183"/>
      <c r="J88" s="183"/>
    </row>
    <row r="89" spans="1:13" ht="11.45" customHeight="1" x14ac:dyDescent="0.3">
      <c r="B89" s="244" t="s">
        <v>123</v>
      </c>
      <c r="C89" s="104">
        <v>521</v>
      </c>
      <c r="D89" s="104">
        <v>540</v>
      </c>
      <c r="E89" s="104">
        <v>761</v>
      </c>
      <c r="F89" s="104">
        <v>971</v>
      </c>
      <c r="G89" s="105">
        <v>1721</v>
      </c>
    </row>
    <row r="90" spans="1:13" x14ac:dyDescent="0.3">
      <c r="B90" s="244" t="s">
        <v>124</v>
      </c>
      <c r="C90" s="104">
        <v>175</v>
      </c>
      <c r="D90" s="104">
        <v>101</v>
      </c>
      <c r="E90" s="104">
        <v>65</v>
      </c>
      <c r="F90" s="104">
        <v>84</v>
      </c>
      <c r="G90" s="104">
        <v>80</v>
      </c>
    </row>
    <row r="91" spans="1:13" x14ac:dyDescent="0.3">
      <c r="B91" s="243" t="s">
        <v>125</v>
      </c>
      <c r="C91" s="105">
        <v>57847</v>
      </c>
      <c r="D91" s="105">
        <v>58286</v>
      </c>
      <c r="E91" s="105">
        <v>58982</v>
      </c>
      <c r="F91" s="105">
        <v>59870</v>
      </c>
      <c r="G91" s="105">
        <v>61512</v>
      </c>
    </row>
    <row r="92" spans="1:13" ht="8.1" customHeight="1" x14ac:dyDescent="0.3">
      <c r="A92" s="183"/>
      <c r="B92" s="204"/>
      <c r="C92" s="96"/>
      <c r="D92" s="96"/>
      <c r="E92" s="96"/>
      <c r="F92" s="96"/>
      <c r="G92" s="96"/>
      <c r="H92" s="186"/>
      <c r="I92" s="51"/>
      <c r="J92" s="51"/>
      <c r="K92" s="51"/>
      <c r="L92" s="51"/>
      <c r="M92" s="51"/>
    </row>
    <row r="93" spans="1:13" s="51" customFormat="1" ht="11.45" customHeight="1" x14ac:dyDescent="0.3">
      <c r="A93" s="50"/>
      <c r="B93" s="20" t="s">
        <v>92</v>
      </c>
      <c r="C93" s="61"/>
      <c r="D93" s="61"/>
      <c r="E93" s="61"/>
      <c r="F93" s="61"/>
      <c r="G93" s="62"/>
    </row>
    <row r="94" spans="1:13" s="51" customFormat="1" ht="11.45" customHeight="1" x14ac:dyDescent="0.3">
      <c r="A94" s="180"/>
      <c r="B94" s="25" t="s">
        <v>155</v>
      </c>
      <c r="C94" s="25">
        <v>15</v>
      </c>
      <c r="D94" s="49">
        <v>33</v>
      </c>
      <c r="E94" s="49">
        <v>25</v>
      </c>
      <c r="F94" s="49">
        <v>17</v>
      </c>
      <c r="G94" s="49">
        <v>33</v>
      </c>
    </row>
    <row r="95" spans="1:13" ht="11.45" customHeight="1" x14ac:dyDescent="0.3">
      <c r="A95" s="51"/>
      <c r="B95" s="25" t="s">
        <v>157</v>
      </c>
      <c r="C95" s="25">
        <v>2</v>
      </c>
      <c r="D95" s="49">
        <v>5</v>
      </c>
      <c r="E95" s="49">
        <v>5</v>
      </c>
      <c r="F95" s="49">
        <v>13</v>
      </c>
      <c r="G95" s="49">
        <v>6</v>
      </c>
    </row>
    <row r="96" spans="1:13" ht="11.45" customHeight="1" x14ac:dyDescent="0.3">
      <c r="A96" s="51"/>
      <c r="B96" s="25" t="s">
        <v>93</v>
      </c>
      <c r="C96" s="217" t="s">
        <v>121</v>
      </c>
      <c r="D96" s="112" t="s">
        <v>121</v>
      </c>
      <c r="E96" s="112" t="s">
        <v>78</v>
      </c>
      <c r="F96" s="49">
        <v>1</v>
      </c>
      <c r="G96" s="112" t="s">
        <v>78</v>
      </c>
    </row>
    <row r="97" spans="1:13" ht="11.45" customHeight="1" x14ac:dyDescent="0.3">
      <c r="B97" s="25" t="s">
        <v>159</v>
      </c>
      <c r="C97" s="43">
        <v>43</v>
      </c>
      <c r="D97" s="250">
        <v>0</v>
      </c>
      <c r="E97" s="250">
        <v>317</v>
      </c>
      <c r="F97" s="250">
        <v>0</v>
      </c>
      <c r="G97" s="250">
        <v>125</v>
      </c>
      <c r="H97" s="186"/>
    </row>
    <row r="98" spans="1:13" ht="8.1" customHeight="1" x14ac:dyDescent="0.3">
      <c r="A98" s="183"/>
      <c r="B98" s="204"/>
      <c r="C98" s="96"/>
      <c r="D98" s="96"/>
      <c r="E98" s="96"/>
      <c r="F98" s="96"/>
      <c r="G98" s="96"/>
      <c r="H98" s="186"/>
      <c r="I98" s="51"/>
      <c r="J98" s="51"/>
      <c r="K98" s="51"/>
      <c r="L98" s="51"/>
      <c r="M98" s="51"/>
    </row>
    <row r="99" spans="1:13" s="246" customFormat="1" x14ac:dyDescent="0.25">
      <c r="A99" s="245"/>
      <c r="B99" s="300" t="s">
        <v>193</v>
      </c>
      <c r="C99" s="300"/>
      <c r="D99" s="300"/>
      <c r="E99" s="300"/>
      <c r="F99" s="300"/>
      <c r="G99" s="300"/>
    </row>
    <row r="100" spans="1:13" s="246" customFormat="1" x14ac:dyDescent="0.25">
      <c r="A100" s="247"/>
      <c r="B100" s="299" t="s">
        <v>185</v>
      </c>
      <c r="C100" s="299"/>
      <c r="D100" s="299"/>
      <c r="E100" s="299"/>
      <c r="F100" s="299"/>
      <c r="G100" s="299"/>
      <c r="H100" s="212"/>
      <c r="I100" s="212"/>
    </row>
    <row r="101" spans="1:13" s="246" customFormat="1" x14ac:dyDescent="0.25">
      <c r="A101" s="248"/>
      <c r="B101" s="212" t="s">
        <v>198</v>
      </c>
      <c r="C101" s="212"/>
      <c r="D101" s="212"/>
      <c r="E101" s="212"/>
      <c r="F101" s="249"/>
      <c r="G101" s="249"/>
      <c r="H101" s="212"/>
      <c r="I101" s="212"/>
    </row>
    <row r="102" spans="1:13" s="246" customFormat="1" ht="19.5" customHeight="1" x14ac:dyDescent="0.25">
      <c r="A102" s="248"/>
      <c r="B102" s="298" t="s">
        <v>205</v>
      </c>
      <c r="C102" s="298"/>
      <c r="D102" s="298"/>
      <c r="E102" s="298"/>
      <c r="F102" s="298"/>
      <c r="G102" s="298"/>
      <c r="H102" s="212"/>
      <c r="I102" s="212"/>
    </row>
    <row r="103" spans="1:13" s="246" customFormat="1" ht="11.45" customHeight="1" x14ac:dyDescent="0.25">
      <c r="A103" s="248"/>
      <c r="B103" s="298" t="s">
        <v>200</v>
      </c>
      <c r="C103" s="298"/>
      <c r="D103" s="298"/>
      <c r="E103" s="298"/>
      <c r="F103" s="298"/>
      <c r="G103" s="298"/>
      <c r="H103" s="212"/>
      <c r="I103" s="212"/>
    </row>
    <row r="104" spans="1:13" s="246" customFormat="1" ht="19.5" customHeight="1" x14ac:dyDescent="0.25">
      <c r="A104" s="248"/>
      <c r="B104" s="298" t="s">
        <v>179</v>
      </c>
      <c r="C104" s="298"/>
      <c r="D104" s="298"/>
      <c r="E104" s="298"/>
      <c r="F104" s="298"/>
      <c r="G104" s="298"/>
      <c r="H104" s="212"/>
      <c r="I104" s="212"/>
    </row>
    <row r="105" spans="1:13" s="246" customFormat="1" x14ac:dyDescent="0.25">
      <c r="A105" s="248"/>
      <c r="B105" s="212" t="s">
        <v>156</v>
      </c>
      <c r="C105" s="212"/>
      <c r="D105" s="212"/>
      <c r="E105" s="212"/>
      <c r="F105" s="212"/>
      <c r="G105" s="212"/>
      <c r="H105" s="212"/>
      <c r="I105" s="212"/>
    </row>
    <row r="106" spans="1:13" s="246" customFormat="1" x14ac:dyDescent="0.25">
      <c r="A106" s="248"/>
      <c r="B106" s="299" t="s">
        <v>203</v>
      </c>
      <c r="C106" s="299"/>
      <c r="D106" s="299"/>
      <c r="E106" s="299"/>
      <c r="F106" s="299"/>
      <c r="G106" s="299"/>
      <c r="H106" s="212"/>
      <c r="I106" s="212"/>
    </row>
    <row r="107" spans="1:13" s="246" customFormat="1" x14ac:dyDescent="0.25">
      <c r="A107" s="248"/>
      <c r="B107" s="299" t="s">
        <v>204</v>
      </c>
      <c r="C107" s="299"/>
      <c r="D107" s="299"/>
      <c r="E107" s="299"/>
      <c r="F107" s="299"/>
      <c r="G107" s="299"/>
      <c r="H107" s="212"/>
      <c r="I107" s="212"/>
    </row>
    <row r="108" spans="1:13" s="246" customFormat="1" ht="12.95" customHeight="1" x14ac:dyDescent="0.25">
      <c r="A108" s="248"/>
      <c r="B108" s="299" t="s">
        <v>158</v>
      </c>
      <c r="C108" s="299"/>
      <c r="D108" s="299"/>
      <c r="E108" s="299"/>
      <c r="F108" s="299"/>
      <c r="G108" s="299"/>
      <c r="H108" s="212"/>
      <c r="I108" s="212"/>
    </row>
    <row r="109" spans="1:13" s="246" customFormat="1" ht="21.95" customHeight="1" x14ac:dyDescent="0.25">
      <c r="A109" s="248"/>
      <c r="B109" s="298" t="s">
        <v>180</v>
      </c>
      <c r="C109" s="298"/>
      <c r="D109" s="298"/>
      <c r="E109" s="298"/>
      <c r="F109" s="298"/>
      <c r="G109" s="298"/>
      <c r="H109" s="213"/>
      <c r="I109" s="213"/>
    </row>
    <row r="110" spans="1:13" s="246" customFormat="1" ht="11.1" customHeight="1" x14ac:dyDescent="0.25">
      <c r="A110" s="248"/>
      <c r="B110" s="298" t="s">
        <v>209</v>
      </c>
      <c r="C110" s="298"/>
      <c r="D110" s="298"/>
      <c r="E110" s="298"/>
      <c r="F110" s="298"/>
      <c r="G110" s="298"/>
      <c r="H110" s="212"/>
      <c r="I110" s="212"/>
    </row>
    <row r="111" spans="1:13" x14ac:dyDescent="0.3">
      <c r="A111" s="51"/>
      <c r="B111" s="298"/>
      <c r="C111" s="298"/>
      <c r="D111" s="298"/>
      <c r="E111" s="298"/>
      <c r="F111" s="298"/>
      <c r="G111" s="298"/>
    </row>
    <row r="112" spans="1:13" x14ac:dyDescent="0.3">
      <c r="A112" s="51"/>
      <c r="B112" s="51"/>
      <c r="C112" s="51"/>
      <c r="D112" s="51"/>
      <c r="E112" s="51"/>
      <c r="F112" s="51"/>
      <c r="G112" s="51"/>
    </row>
    <row r="114" spans="2:2" x14ac:dyDescent="0.3">
      <c r="B114" s="50" t="s">
        <v>94</v>
      </c>
    </row>
  </sheetData>
  <mergeCells count="10">
    <mergeCell ref="B110:G111"/>
    <mergeCell ref="B102:G102"/>
    <mergeCell ref="B100:G100"/>
    <mergeCell ref="B99:G99"/>
    <mergeCell ref="B104:G104"/>
    <mergeCell ref="B109:G109"/>
    <mergeCell ref="B106:G106"/>
    <mergeCell ref="B103:G103"/>
    <mergeCell ref="B108:G108"/>
    <mergeCell ref="B107:G10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J92"/>
  <sheetViews>
    <sheetView zoomScale="110" zoomScaleNormal="110" workbookViewId="0">
      <pane ySplit="2" topLeftCell="A44" activePane="bottomLeft" state="frozen"/>
      <selection pane="bottomLeft" activeCell="A44" sqref="A44:XFD44"/>
    </sheetView>
  </sheetViews>
  <sheetFormatPr defaultColWidth="9.140625" defaultRowHeight="13.5" x14ac:dyDescent="0.3"/>
  <cols>
    <col min="1" max="1" width="9.140625" style="50"/>
    <col min="2" max="2" width="53.85546875" style="50" customWidth="1"/>
    <col min="3" max="3" width="12.5703125" style="50" customWidth="1"/>
    <col min="4" max="4" width="13.5703125" style="50" customWidth="1"/>
    <col min="5" max="6" width="12.5703125" style="50" customWidth="1"/>
    <col min="7" max="7" width="13.85546875" style="50" customWidth="1"/>
    <col min="8" max="16384" width="9.140625" style="50"/>
  </cols>
  <sheetData>
    <row r="1" spans="1:8" ht="20.45" customHeight="1" x14ac:dyDescent="0.3">
      <c r="B1" s="13" t="s">
        <v>131</v>
      </c>
      <c r="C1" s="14"/>
      <c r="D1" s="14"/>
      <c r="E1" s="14"/>
      <c r="F1" s="14"/>
      <c r="G1" s="15"/>
    </row>
    <row r="2" spans="1:8" x14ac:dyDescent="0.3">
      <c r="B2" s="16"/>
      <c r="C2" s="177">
        <v>2015</v>
      </c>
      <c r="D2" s="177">
        <v>2016</v>
      </c>
      <c r="E2" s="177">
        <v>2017</v>
      </c>
      <c r="F2" s="177">
        <v>2018</v>
      </c>
      <c r="G2" s="178">
        <v>2019</v>
      </c>
    </row>
    <row r="3" spans="1:8" ht="8.1" customHeight="1" x14ac:dyDescent="0.3">
      <c r="A3" s="183"/>
      <c r="B3" s="204"/>
      <c r="C3" s="96"/>
      <c r="D3" s="96"/>
      <c r="E3" s="96"/>
      <c r="F3" s="96"/>
      <c r="G3" s="96"/>
      <c r="H3" s="183"/>
    </row>
    <row r="4" spans="1:8" ht="13.5" customHeight="1" x14ac:dyDescent="0.3">
      <c r="B4" s="10" t="s">
        <v>4</v>
      </c>
      <c r="C4" s="10"/>
      <c r="D4" s="10"/>
      <c r="E4" s="10"/>
      <c r="F4" s="10"/>
      <c r="G4" s="10"/>
    </row>
    <row r="5" spans="1:8" ht="13.5" customHeight="1" x14ac:dyDescent="0.3">
      <c r="B5" s="20" t="s">
        <v>5</v>
      </c>
      <c r="C5" s="8"/>
      <c r="D5" s="8"/>
      <c r="E5" s="8"/>
      <c r="F5" s="8"/>
      <c r="G5" s="9"/>
    </row>
    <row r="6" spans="1:8" s="180" customFormat="1" ht="13.5" customHeight="1" x14ac:dyDescent="0.3">
      <c r="B6" s="23" t="s">
        <v>6</v>
      </c>
      <c r="C6" s="54">
        <v>535</v>
      </c>
      <c r="D6" s="54">
        <v>474</v>
      </c>
      <c r="E6" s="24">
        <v>445</v>
      </c>
      <c r="F6" s="24">
        <v>466</v>
      </c>
      <c r="G6" s="24">
        <v>526</v>
      </c>
    </row>
    <row r="7" spans="1:8" s="180" customFormat="1" ht="13.5" customHeight="1" x14ac:dyDescent="0.3">
      <c r="B7" s="225" t="s">
        <v>161</v>
      </c>
      <c r="C7" s="55">
        <v>9.7199999999999995E-2</v>
      </c>
      <c r="D7" s="55">
        <v>0.17100000000000001</v>
      </c>
      <c r="E7" s="53">
        <v>0.22700000000000001</v>
      </c>
      <c r="F7" s="53">
        <v>0.109</v>
      </c>
      <c r="G7" s="53">
        <v>0.11</v>
      </c>
    </row>
    <row r="8" spans="1:8" s="51" customFormat="1" ht="13.5" customHeight="1" x14ac:dyDescent="0.3">
      <c r="B8" s="25" t="s">
        <v>162</v>
      </c>
      <c r="C8" s="21">
        <v>0.61</v>
      </c>
      <c r="D8" s="21">
        <v>0.72</v>
      </c>
      <c r="E8" s="26">
        <v>0.76</v>
      </c>
      <c r="F8" s="26">
        <v>0.71</v>
      </c>
      <c r="G8" s="26">
        <v>0.74</v>
      </c>
    </row>
    <row r="9" spans="1:8" s="51" customFormat="1" ht="13.5" customHeight="1" x14ac:dyDescent="0.3">
      <c r="B9" s="28" t="s">
        <v>7</v>
      </c>
      <c r="C9" s="28">
        <v>3</v>
      </c>
      <c r="D9" s="28">
        <v>6</v>
      </c>
      <c r="E9" s="28">
        <v>5</v>
      </c>
      <c r="F9" s="28">
        <v>1</v>
      </c>
      <c r="G9" s="28">
        <v>3</v>
      </c>
    </row>
    <row r="10" spans="1:8" ht="13.5" customHeight="1" x14ac:dyDescent="0.3">
      <c r="B10" s="20" t="s">
        <v>8</v>
      </c>
      <c r="C10" s="8"/>
      <c r="D10" s="8"/>
      <c r="E10" s="8"/>
      <c r="F10" s="8"/>
      <c r="G10" s="9"/>
    </row>
    <row r="11" spans="1:8" ht="13.5" customHeight="1" x14ac:dyDescent="0.3">
      <c r="B11" s="29" t="s">
        <v>163</v>
      </c>
      <c r="C11" s="217" t="s">
        <v>121</v>
      </c>
      <c r="D11" s="217" t="s">
        <v>121</v>
      </c>
      <c r="E11" s="217" t="s">
        <v>121</v>
      </c>
      <c r="F11" s="217" t="s">
        <v>121</v>
      </c>
      <c r="G11" s="217" t="s">
        <v>121</v>
      </c>
    </row>
    <row r="12" spans="1:8" ht="13.5" customHeight="1" x14ac:dyDescent="0.3">
      <c r="B12" s="20" t="s">
        <v>9</v>
      </c>
      <c r="C12" s="8"/>
      <c r="D12" s="8"/>
      <c r="E12" s="8"/>
      <c r="F12" s="8"/>
      <c r="G12" s="9"/>
    </row>
    <row r="13" spans="1:8" s="51" customFormat="1" ht="13.5" customHeight="1" x14ac:dyDescent="0.3">
      <c r="B13" s="30" t="s">
        <v>10</v>
      </c>
      <c r="C13" s="74">
        <v>31100</v>
      </c>
      <c r="D13" s="31">
        <v>30000</v>
      </c>
      <c r="E13" s="31">
        <v>25200</v>
      </c>
      <c r="F13" s="31">
        <v>26800</v>
      </c>
      <c r="G13" s="31">
        <v>27500</v>
      </c>
    </row>
    <row r="14" spans="1:8" s="51" customFormat="1" ht="13.5" customHeight="1" x14ac:dyDescent="0.3">
      <c r="B14" s="25" t="s">
        <v>11</v>
      </c>
      <c r="C14" s="32">
        <v>31400</v>
      </c>
      <c r="D14" s="32">
        <v>29100</v>
      </c>
      <c r="E14" s="32">
        <v>28000</v>
      </c>
      <c r="F14" s="32">
        <v>38800</v>
      </c>
      <c r="G14" s="32">
        <v>40600</v>
      </c>
    </row>
    <row r="15" spans="1:8" s="51" customFormat="1" ht="13.5" customHeight="1" x14ac:dyDescent="0.3">
      <c r="B15" s="29" t="s">
        <v>164</v>
      </c>
      <c r="C15" s="33">
        <v>0.43</v>
      </c>
      <c r="D15" s="33">
        <v>0.47</v>
      </c>
      <c r="E15" s="33">
        <v>0.39</v>
      </c>
      <c r="F15" s="33">
        <v>0.37</v>
      </c>
      <c r="G15" s="33">
        <v>0.37</v>
      </c>
    </row>
    <row r="16" spans="1:8" s="51" customFormat="1" ht="13.5" customHeight="1" x14ac:dyDescent="0.3">
      <c r="B16" s="34" t="s">
        <v>12</v>
      </c>
      <c r="C16" s="11"/>
      <c r="D16" s="11"/>
      <c r="E16" s="11"/>
      <c r="F16" s="11"/>
      <c r="G16" s="12"/>
    </row>
    <row r="17" spans="2:8" s="51" customFormat="1" ht="13.5" customHeight="1" x14ac:dyDescent="0.3">
      <c r="B17" s="198" t="s">
        <v>13</v>
      </c>
      <c r="C17" s="35">
        <v>0.125</v>
      </c>
      <c r="D17" s="35">
        <v>0.25</v>
      </c>
      <c r="E17" s="35">
        <v>0.25</v>
      </c>
      <c r="F17" s="35">
        <v>0.4</v>
      </c>
      <c r="G17" s="35">
        <v>0.33</v>
      </c>
    </row>
    <row r="18" spans="2:8" s="51" customFormat="1" ht="13.5" customHeight="1" x14ac:dyDescent="0.3">
      <c r="B18" s="199" t="s">
        <v>14</v>
      </c>
      <c r="C18" s="36">
        <v>0.12</v>
      </c>
      <c r="D18" s="36">
        <v>0.11</v>
      </c>
      <c r="E18" s="36">
        <v>0.08</v>
      </c>
      <c r="F18" s="36">
        <v>0.1</v>
      </c>
      <c r="G18" s="36">
        <v>0.11</v>
      </c>
    </row>
    <row r="19" spans="2:8" s="51" customFormat="1" ht="13.5" customHeight="1" x14ac:dyDescent="0.3">
      <c r="B19" s="199" t="s">
        <v>15</v>
      </c>
      <c r="C19" s="36">
        <v>0.11</v>
      </c>
      <c r="D19" s="36">
        <v>0.11</v>
      </c>
      <c r="E19" s="36">
        <v>0.11</v>
      </c>
      <c r="F19" s="36">
        <v>0.12</v>
      </c>
      <c r="G19" s="36">
        <v>0.12</v>
      </c>
    </row>
    <row r="20" spans="2:8" s="51" customFormat="1" ht="13.5" customHeight="1" x14ac:dyDescent="0.3">
      <c r="B20" s="130" t="s">
        <v>16</v>
      </c>
      <c r="C20" s="36">
        <v>0.11</v>
      </c>
      <c r="D20" s="36">
        <v>0.1</v>
      </c>
      <c r="E20" s="36">
        <v>0.12</v>
      </c>
      <c r="F20" s="36">
        <v>0.13</v>
      </c>
      <c r="G20" s="36">
        <v>0.13</v>
      </c>
    </row>
    <row r="21" spans="2:8" s="51" customFormat="1" ht="13.5" customHeight="1" x14ac:dyDescent="0.3">
      <c r="B21" s="119" t="s">
        <v>17</v>
      </c>
      <c r="C21" s="39">
        <v>0.11</v>
      </c>
      <c r="D21" s="39">
        <v>0.1</v>
      </c>
      <c r="E21" s="39">
        <v>0.12</v>
      </c>
      <c r="F21" s="39">
        <v>0.13</v>
      </c>
      <c r="G21" s="39">
        <v>0.13</v>
      </c>
      <c r="H21" s="181"/>
    </row>
    <row r="22" spans="2:8" s="51" customFormat="1" ht="13.5" customHeight="1" x14ac:dyDescent="0.3">
      <c r="B22" s="130" t="s">
        <v>18</v>
      </c>
      <c r="C22" s="36">
        <v>0.11</v>
      </c>
      <c r="D22" s="36">
        <v>0.17</v>
      </c>
      <c r="E22" s="36">
        <v>0.19</v>
      </c>
      <c r="F22" s="36">
        <v>0.09</v>
      </c>
      <c r="G22" s="36">
        <v>0.12</v>
      </c>
    </row>
    <row r="23" spans="2:8" s="51" customFormat="1" ht="13.5" customHeight="1" x14ac:dyDescent="0.3">
      <c r="B23" s="164" t="s">
        <v>19</v>
      </c>
      <c r="C23" s="33">
        <v>0.15</v>
      </c>
      <c r="D23" s="33">
        <v>0.15</v>
      </c>
      <c r="E23" s="33">
        <v>0.22</v>
      </c>
      <c r="F23" s="33">
        <v>0.21</v>
      </c>
      <c r="G23" s="33">
        <v>0.21</v>
      </c>
    </row>
    <row r="24" spans="2:8" s="51" customFormat="1" ht="13.5" customHeight="1" x14ac:dyDescent="0.3">
      <c r="B24" s="34" t="s">
        <v>211</v>
      </c>
      <c r="C24" s="87"/>
      <c r="D24" s="87"/>
      <c r="E24" s="87"/>
      <c r="F24" s="87"/>
      <c r="G24" s="88"/>
    </row>
    <row r="25" spans="2:8" s="51" customFormat="1" ht="13.5" customHeight="1" x14ac:dyDescent="0.3">
      <c r="B25" s="259" t="s">
        <v>213</v>
      </c>
      <c r="C25" s="260">
        <v>0.99</v>
      </c>
      <c r="D25" s="260">
        <v>0.99</v>
      </c>
      <c r="E25" s="260">
        <v>0.99</v>
      </c>
      <c r="F25" s="260">
        <v>0.99</v>
      </c>
      <c r="G25" s="260">
        <v>0.99</v>
      </c>
    </row>
    <row r="26" spans="2:8" s="51" customFormat="1" ht="13.5" customHeight="1" x14ac:dyDescent="0.3">
      <c r="B26" s="261" t="s">
        <v>212</v>
      </c>
      <c r="C26" s="260">
        <v>0.01</v>
      </c>
      <c r="D26" s="260">
        <v>0.01</v>
      </c>
      <c r="E26" s="260">
        <v>0.01</v>
      </c>
      <c r="F26" s="260">
        <v>0.01</v>
      </c>
      <c r="G26" s="260">
        <v>0.01</v>
      </c>
    </row>
    <row r="27" spans="2:8" s="51" customFormat="1" ht="13.5" customHeight="1" x14ac:dyDescent="0.3">
      <c r="B27" s="34" t="s">
        <v>210</v>
      </c>
      <c r="C27" s="87"/>
      <c r="D27" s="87"/>
      <c r="E27" s="87"/>
      <c r="F27" s="87"/>
      <c r="G27" s="88"/>
    </row>
    <row r="28" spans="2:8" s="51" customFormat="1" ht="13.5" customHeight="1" x14ac:dyDescent="0.3">
      <c r="B28" s="196" t="s">
        <v>28</v>
      </c>
      <c r="C28" s="260">
        <v>0.13</v>
      </c>
      <c r="D28" s="260">
        <v>0.13</v>
      </c>
      <c r="E28" s="262">
        <v>0.12</v>
      </c>
      <c r="F28" s="262">
        <v>0.14000000000000001</v>
      </c>
      <c r="G28" s="35">
        <v>0.14000000000000001</v>
      </c>
    </row>
    <row r="29" spans="2:8" s="51" customFormat="1" ht="13.5" customHeight="1" x14ac:dyDescent="0.3">
      <c r="B29" s="121" t="s">
        <v>29</v>
      </c>
      <c r="C29" s="260">
        <v>0.67</v>
      </c>
      <c r="D29" s="260">
        <v>0.68</v>
      </c>
      <c r="E29" s="260">
        <v>0.67</v>
      </c>
      <c r="F29" s="260">
        <v>0.65</v>
      </c>
      <c r="G29" s="36">
        <v>0.64</v>
      </c>
    </row>
    <row r="30" spans="2:8" s="51" customFormat="1" ht="13.5" customHeight="1" x14ac:dyDescent="0.3">
      <c r="B30" s="197" t="s">
        <v>30</v>
      </c>
      <c r="C30" s="263">
        <v>0.2</v>
      </c>
      <c r="D30" s="263">
        <v>0.19</v>
      </c>
      <c r="E30" s="263">
        <v>0.21</v>
      </c>
      <c r="F30" s="263">
        <v>0.21</v>
      </c>
      <c r="G30" s="33">
        <v>0.22</v>
      </c>
    </row>
    <row r="31" spans="2:8" s="51" customFormat="1" ht="13.5" customHeight="1" x14ac:dyDescent="0.3">
      <c r="B31" s="34" t="s">
        <v>128</v>
      </c>
      <c r="C31" s="37"/>
      <c r="D31" s="37"/>
      <c r="E31" s="37"/>
      <c r="F31" s="37"/>
      <c r="G31" s="38"/>
    </row>
    <row r="32" spans="2:8" s="51" customFormat="1" ht="13.5" customHeight="1" x14ac:dyDescent="0.3">
      <c r="B32" s="121" t="s">
        <v>20</v>
      </c>
      <c r="C32" s="36">
        <v>0.12</v>
      </c>
      <c r="D32" s="36">
        <v>0.18</v>
      </c>
      <c r="E32" s="36">
        <v>0.16</v>
      </c>
      <c r="F32" s="36">
        <v>0.1</v>
      </c>
      <c r="G32" s="36">
        <v>0.11</v>
      </c>
    </row>
    <row r="33" spans="1:8" s="51" customFormat="1" ht="13.5" customHeight="1" x14ac:dyDescent="0.3">
      <c r="B33" s="121" t="s">
        <v>21</v>
      </c>
      <c r="C33" s="36">
        <v>0.2</v>
      </c>
      <c r="D33" s="36">
        <v>0.05</v>
      </c>
      <c r="E33" s="36">
        <v>0.03</v>
      </c>
      <c r="F33" s="36">
        <v>0.05</v>
      </c>
      <c r="G33" s="36">
        <v>0.06</v>
      </c>
    </row>
    <row r="34" spans="1:8" s="51" customFormat="1" ht="13.5" customHeight="1" x14ac:dyDescent="0.3">
      <c r="B34" s="121" t="s">
        <v>22</v>
      </c>
      <c r="C34" s="36">
        <v>0.03</v>
      </c>
      <c r="D34" s="36">
        <v>0.03</v>
      </c>
      <c r="E34" s="36">
        <v>0.55000000000000004</v>
      </c>
      <c r="F34" s="36">
        <v>0.03</v>
      </c>
      <c r="G34" s="36">
        <v>0.04</v>
      </c>
    </row>
    <row r="35" spans="1:8" s="51" customFormat="1" ht="13.5" customHeight="1" x14ac:dyDescent="0.3">
      <c r="B35" s="121" t="s">
        <v>23</v>
      </c>
      <c r="C35" s="36">
        <v>0.04</v>
      </c>
      <c r="D35" s="36">
        <v>0.11</v>
      </c>
      <c r="E35" s="36">
        <v>0.06</v>
      </c>
      <c r="F35" s="36">
        <v>0.05</v>
      </c>
      <c r="G35" s="36">
        <v>0.25</v>
      </c>
    </row>
    <row r="36" spans="1:8" s="51" customFormat="1" ht="13.5" customHeight="1" x14ac:dyDescent="0.3">
      <c r="B36" s="119" t="s">
        <v>24</v>
      </c>
      <c r="C36" s="39">
        <v>0.09</v>
      </c>
      <c r="D36" s="39">
        <v>0.1</v>
      </c>
      <c r="E36" s="39">
        <v>0.28000000000000003</v>
      </c>
      <c r="F36" s="39">
        <v>7.0000000000000007E-2</v>
      </c>
      <c r="G36" s="39">
        <v>0.09</v>
      </c>
    </row>
    <row r="37" spans="1:8" s="51" customFormat="1" ht="13.5" customHeight="1" x14ac:dyDescent="0.3">
      <c r="B37" s="121" t="s">
        <v>25</v>
      </c>
      <c r="C37" s="36">
        <v>0.09</v>
      </c>
      <c r="D37" s="36">
        <v>0.09</v>
      </c>
      <c r="E37" s="36">
        <v>0.28999999999999998</v>
      </c>
      <c r="F37" s="36">
        <v>0.06</v>
      </c>
      <c r="G37" s="36">
        <v>0.08</v>
      </c>
    </row>
    <row r="38" spans="1:8" s="51" customFormat="1" ht="13.5" customHeight="1" x14ac:dyDescent="0.3">
      <c r="B38" s="197" t="s">
        <v>26</v>
      </c>
      <c r="C38" s="36">
        <v>0.11</v>
      </c>
      <c r="D38" s="36">
        <v>0.17</v>
      </c>
      <c r="E38" s="33">
        <v>0.19</v>
      </c>
      <c r="F38" s="33">
        <v>0.09</v>
      </c>
      <c r="G38" s="33">
        <v>0.12</v>
      </c>
    </row>
    <row r="39" spans="1:8" s="51" customFormat="1" ht="13.5" customHeight="1" x14ac:dyDescent="0.3">
      <c r="B39" s="34" t="s">
        <v>27</v>
      </c>
      <c r="C39" s="87"/>
      <c r="D39" s="87"/>
      <c r="E39" s="87"/>
      <c r="F39" s="87"/>
      <c r="G39" s="88"/>
    </row>
    <row r="40" spans="1:8" s="51" customFormat="1" ht="13.5" customHeight="1" x14ac:dyDescent="0.3">
      <c r="B40" s="196" t="s">
        <v>28</v>
      </c>
      <c r="C40" s="36">
        <v>0.11</v>
      </c>
      <c r="D40" s="36">
        <v>0.13</v>
      </c>
      <c r="E40" s="35">
        <v>0.23</v>
      </c>
      <c r="F40" s="35">
        <v>0.13</v>
      </c>
      <c r="G40" s="35">
        <v>0.16</v>
      </c>
    </row>
    <row r="41" spans="1:8" s="51" customFormat="1" ht="13.5" customHeight="1" x14ac:dyDescent="0.3">
      <c r="B41" s="121" t="s">
        <v>29</v>
      </c>
      <c r="C41" s="36">
        <v>7.0000000000000007E-2</v>
      </c>
      <c r="D41" s="36">
        <v>0.06</v>
      </c>
      <c r="E41" s="36">
        <v>0.28000000000000003</v>
      </c>
      <c r="F41" s="36">
        <v>0.05</v>
      </c>
      <c r="G41" s="36">
        <v>0.06</v>
      </c>
    </row>
    <row r="42" spans="1:8" s="51" customFormat="1" ht="13.5" customHeight="1" x14ac:dyDescent="0.3">
      <c r="B42" s="197" t="s">
        <v>30</v>
      </c>
      <c r="C42" s="33">
        <v>0.17</v>
      </c>
      <c r="D42" s="33">
        <v>0.19</v>
      </c>
      <c r="E42" s="33">
        <v>0.31</v>
      </c>
      <c r="F42" s="33">
        <v>0.08</v>
      </c>
      <c r="G42" s="33">
        <v>0.11</v>
      </c>
    </row>
    <row r="43" spans="1:8" ht="8.1" customHeight="1" x14ac:dyDescent="0.3">
      <c r="A43" s="183"/>
      <c r="B43" s="204"/>
      <c r="C43" s="96"/>
      <c r="D43" s="96"/>
      <c r="E43" s="96"/>
      <c r="F43" s="96"/>
      <c r="G43" s="96"/>
      <c r="H43" s="183"/>
    </row>
    <row r="44" spans="1:8" ht="13.5" customHeight="1" x14ac:dyDescent="0.3">
      <c r="B44" s="20" t="s">
        <v>31</v>
      </c>
      <c r="C44" s="8"/>
      <c r="D44" s="8"/>
      <c r="E44" s="8"/>
      <c r="F44" s="8"/>
      <c r="G44" s="9"/>
    </row>
    <row r="45" spans="1:8" ht="13.5" customHeight="1" x14ac:dyDescent="0.3">
      <c r="B45" s="205" t="s">
        <v>3</v>
      </c>
      <c r="C45" s="206">
        <v>138</v>
      </c>
      <c r="D45" s="206">
        <v>129.4</v>
      </c>
      <c r="E45" s="206">
        <v>153</v>
      </c>
      <c r="F45" s="206">
        <v>155</v>
      </c>
      <c r="G45" s="206">
        <v>100</v>
      </c>
    </row>
    <row r="46" spans="1:8" ht="13.5" customHeight="1" x14ac:dyDescent="0.3">
      <c r="B46" s="156" t="s">
        <v>32</v>
      </c>
      <c r="C46" s="214">
        <v>0.23</v>
      </c>
      <c r="D46" s="214">
        <v>0.26</v>
      </c>
      <c r="E46" s="40">
        <v>0.3</v>
      </c>
      <c r="F46" s="40">
        <v>0.4</v>
      </c>
      <c r="G46" s="40">
        <v>0.28999999999999998</v>
      </c>
    </row>
    <row r="47" spans="1:8" ht="13.5" customHeight="1" x14ac:dyDescent="0.3">
      <c r="B47" s="156" t="s">
        <v>33</v>
      </c>
      <c r="C47" s="214">
        <v>0.15</v>
      </c>
      <c r="D47" s="214">
        <v>0.12</v>
      </c>
      <c r="E47" s="40">
        <v>0.19</v>
      </c>
      <c r="F47" s="40">
        <v>0.15</v>
      </c>
      <c r="G47" s="40">
        <v>0.21</v>
      </c>
    </row>
    <row r="48" spans="1:8" ht="13.5" customHeight="1" x14ac:dyDescent="0.3">
      <c r="B48" s="156" t="s">
        <v>34</v>
      </c>
      <c r="C48" s="214">
        <v>0.16</v>
      </c>
      <c r="D48" s="214">
        <v>0.16</v>
      </c>
      <c r="E48" s="40">
        <v>0.14000000000000001</v>
      </c>
      <c r="F48" s="40">
        <v>0.12</v>
      </c>
      <c r="G48" s="40">
        <v>0.18</v>
      </c>
    </row>
    <row r="49" spans="2:10" ht="13.5" customHeight="1" x14ac:dyDescent="0.3">
      <c r="B49" s="156" t="s">
        <v>35</v>
      </c>
      <c r="C49" s="214">
        <v>0.16</v>
      </c>
      <c r="D49" s="214">
        <v>0.19</v>
      </c>
      <c r="E49" s="40">
        <v>0.19</v>
      </c>
      <c r="F49" s="40">
        <v>0.15</v>
      </c>
      <c r="G49" s="40">
        <v>0.17</v>
      </c>
    </row>
    <row r="50" spans="2:10" ht="13.5" customHeight="1" x14ac:dyDescent="0.3">
      <c r="B50" s="156" t="s">
        <v>165</v>
      </c>
      <c r="C50" s="214">
        <v>0.14000000000000001</v>
      </c>
      <c r="D50" s="214">
        <v>0.13</v>
      </c>
      <c r="E50" s="40">
        <v>0.15</v>
      </c>
      <c r="F50" s="40">
        <v>0.15</v>
      </c>
      <c r="G50" s="40">
        <v>0.14000000000000001</v>
      </c>
    </row>
    <row r="51" spans="2:10" ht="13.5" customHeight="1" x14ac:dyDescent="0.3">
      <c r="B51" s="195" t="s">
        <v>36</v>
      </c>
      <c r="C51" s="215">
        <v>0.16</v>
      </c>
      <c r="D51" s="215">
        <v>0.14000000000000001</v>
      </c>
      <c r="E51" s="41">
        <v>0.03</v>
      </c>
      <c r="F51" s="41">
        <v>0.03</v>
      </c>
      <c r="G51" s="41">
        <v>0.01</v>
      </c>
    </row>
    <row r="52" spans="2:10" ht="13.5" customHeight="1" x14ac:dyDescent="0.3">
      <c r="B52" s="57" t="s">
        <v>129</v>
      </c>
      <c r="C52" s="120">
        <f>SUM(C53:C57)</f>
        <v>145</v>
      </c>
      <c r="D52" s="120">
        <f t="shared" ref="D52" si="0">SUM(D53:D57)</f>
        <v>105</v>
      </c>
      <c r="E52" s="120">
        <f>SUM(E53:E57)</f>
        <v>152</v>
      </c>
      <c r="F52" s="120">
        <f>SUM(F53:F57)</f>
        <v>226</v>
      </c>
      <c r="G52" s="120">
        <f>SUM(G53:G57)</f>
        <v>170</v>
      </c>
    </row>
    <row r="53" spans="2:10" ht="13.5" customHeight="1" x14ac:dyDescent="0.3">
      <c r="B53" s="156" t="s">
        <v>37</v>
      </c>
      <c r="C53" s="27">
        <v>6</v>
      </c>
      <c r="D53" s="27">
        <v>8</v>
      </c>
      <c r="E53" s="27">
        <v>33</v>
      </c>
      <c r="F53" s="27">
        <v>37</v>
      </c>
      <c r="G53" s="27">
        <v>29</v>
      </c>
      <c r="H53" s="182"/>
    </row>
    <row r="54" spans="2:10" ht="13.5" customHeight="1" x14ac:dyDescent="0.3">
      <c r="B54" s="156" t="s">
        <v>166</v>
      </c>
      <c r="C54" s="217" t="s">
        <v>121</v>
      </c>
      <c r="D54" s="217" t="s">
        <v>121</v>
      </c>
      <c r="E54" s="217" t="s">
        <v>121</v>
      </c>
      <c r="F54" s="110">
        <v>5</v>
      </c>
      <c r="G54" s="27">
        <v>5</v>
      </c>
      <c r="H54" s="182"/>
    </row>
    <row r="55" spans="2:10" ht="13.5" customHeight="1" x14ac:dyDescent="0.3">
      <c r="B55" s="156" t="s">
        <v>22</v>
      </c>
      <c r="C55" s="27">
        <v>90</v>
      </c>
      <c r="D55" s="27">
        <v>64</v>
      </c>
      <c r="E55" s="27">
        <v>64</v>
      </c>
      <c r="F55" s="27">
        <v>76</v>
      </c>
      <c r="G55" s="27">
        <v>60</v>
      </c>
      <c r="H55" s="182"/>
    </row>
    <row r="56" spans="2:10" ht="13.5" customHeight="1" x14ac:dyDescent="0.3">
      <c r="B56" s="156" t="s">
        <v>167</v>
      </c>
      <c r="C56" s="217" t="s">
        <v>121</v>
      </c>
      <c r="D56" s="27">
        <v>8</v>
      </c>
      <c r="E56" s="27">
        <v>17</v>
      </c>
      <c r="F56" s="27">
        <v>15</v>
      </c>
      <c r="G56" s="27">
        <v>9</v>
      </c>
      <c r="H56" s="182"/>
    </row>
    <row r="57" spans="2:10" ht="13.5" customHeight="1" x14ac:dyDescent="0.3">
      <c r="B57" s="156" t="s">
        <v>169</v>
      </c>
      <c r="C57" s="27">
        <v>49</v>
      </c>
      <c r="D57" s="27">
        <v>25</v>
      </c>
      <c r="E57" s="27">
        <v>38</v>
      </c>
      <c r="F57" s="110">
        <v>93</v>
      </c>
      <c r="G57" s="27">
        <v>67</v>
      </c>
    </row>
    <row r="58" spans="2:10" ht="13.5" customHeight="1" x14ac:dyDescent="0.3">
      <c r="B58" s="63" t="s">
        <v>130</v>
      </c>
      <c r="C58" s="64"/>
      <c r="D58" s="64"/>
      <c r="E58" s="64"/>
      <c r="F58" s="64"/>
      <c r="G58" s="65"/>
    </row>
    <row r="59" spans="2:10" ht="13.5" customHeight="1" x14ac:dyDescent="0.3">
      <c r="B59" s="156" t="s">
        <v>38</v>
      </c>
      <c r="C59" s="109">
        <v>0.31724137931034485</v>
      </c>
      <c r="D59" s="109">
        <v>0.45714285714285713</v>
      </c>
      <c r="E59" s="109">
        <v>0.36184210526315791</v>
      </c>
      <c r="F59" s="109">
        <v>0.27433628318584069</v>
      </c>
      <c r="G59" s="109">
        <v>0.31764705882352939</v>
      </c>
    </row>
    <row r="60" spans="2:10" ht="13.5" customHeight="1" x14ac:dyDescent="0.3">
      <c r="B60" s="156" t="s">
        <v>39</v>
      </c>
      <c r="C60" s="217" t="s">
        <v>121</v>
      </c>
      <c r="D60" s="109">
        <v>9.5238095238095247E-3</v>
      </c>
      <c r="E60" s="109">
        <v>2.6315789473684209E-2</v>
      </c>
      <c r="F60" s="109">
        <v>3.0973451327433628E-2</v>
      </c>
      <c r="G60" s="109">
        <v>2.3529411764705882E-2</v>
      </c>
    </row>
    <row r="61" spans="2:10" ht="13.5" customHeight="1" x14ac:dyDescent="0.3">
      <c r="B61" s="156" t="s">
        <v>40</v>
      </c>
      <c r="C61" s="109">
        <v>9.6551724137931033E-2</v>
      </c>
      <c r="D61" s="109">
        <v>0.10476190476190476</v>
      </c>
      <c r="E61" s="109">
        <v>0.27631578947368424</v>
      </c>
      <c r="F61" s="109">
        <v>0.24336283185840707</v>
      </c>
      <c r="G61" s="109">
        <v>0.16470588235294117</v>
      </c>
    </row>
    <row r="62" spans="2:10" ht="13.5" customHeight="1" x14ac:dyDescent="0.3">
      <c r="B62" s="156" t="s">
        <v>5</v>
      </c>
      <c r="C62" s="109">
        <v>4.1379310344827586E-2</v>
      </c>
      <c r="D62" s="109">
        <v>8.5714285714285715E-2</v>
      </c>
      <c r="E62" s="109">
        <v>9.8684210526315791E-2</v>
      </c>
      <c r="F62" s="109">
        <v>0.10619469026548672</v>
      </c>
      <c r="G62" s="109">
        <v>0.1588235294117647</v>
      </c>
    </row>
    <row r="63" spans="2:10" ht="13.5" customHeight="1" x14ac:dyDescent="0.3">
      <c r="B63" s="156" t="s">
        <v>41</v>
      </c>
      <c r="C63" s="217" t="s">
        <v>121</v>
      </c>
      <c r="D63" s="217" t="s">
        <v>121</v>
      </c>
      <c r="E63" s="217" t="s">
        <v>121</v>
      </c>
      <c r="F63" s="217" t="s">
        <v>121</v>
      </c>
      <c r="G63" s="217" t="s">
        <v>121</v>
      </c>
    </row>
    <row r="64" spans="2:10" ht="13.5" customHeight="1" x14ac:dyDescent="0.3">
      <c r="B64" s="156" t="s">
        <v>42</v>
      </c>
      <c r="C64" s="109">
        <v>1.3793103448275862E-2</v>
      </c>
      <c r="D64" s="109">
        <v>0</v>
      </c>
      <c r="E64" s="109">
        <v>6.5789473684210523E-3</v>
      </c>
      <c r="F64" s="109">
        <v>5.3097345132743362E-2</v>
      </c>
      <c r="G64" s="109">
        <v>5.8823529411764705E-3</v>
      </c>
      <c r="H64" s="183"/>
      <c r="I64" s="183"/>
      <c r="J64" s="183"/>
    </row>
    <row r="65" spans="1:10" ht="13.5" customHeight="1" x14ac:dyDescent="0.3">
      <c r="B65" s="156" t="s">
        <v>43</v>
      </c>
      <c r="C65" s="109">
        <v>0.20689655172413793</v>
      </c>
      <c r="D65" s="109">
        <v>0.14285714285714285</v>
      </c>
      <c r="E65" s="109">
        <v>6.5789473684210523E-2</v>
      </c>
      <c r="F65" s="109">
        <v>8.8495575221238937E-2</v>
      </c>
      <c r="G65" s="109">
        <v>0.11764705882352941</v>
      </c>
      <c r="H65" s="183"/>
      <c r="I65" s="183"/>
      <c r="J65" s="183"/>
    </row>
    <row r="66" spans="1:10" ht="13.5" customHeight="1" x14ac:dyDescent="0.3">
      <c r="B66" s="156" t="s">
        <v>44</v>
      </c>
      <c r="C66" s="109">
        <v>2.0689655172413793E-2</v>
      </c>
      <c r="D66" s="109">
        <v>5.7142857142857141E-2</v>
      </c>
      <c r="E66" s="109">
        <v>3.9473684210526314E-2</v>
      </c>
      <c r="F66" s="109">
        <v>9.2920353982300891E-2</v>
      </c>
      <c r="G66" s="109">
        <v>5.2941176470588235E-2</v>
      </c>
      <c r="H66" s="183"/>
      <c r="I66" s="183"/>
      <c r="J66" s="183"/>
    </row>
    <row r="67" spans="1:10" ht="13.5" customHeight="1" x14ac:dyDescent="0.3">
      <c r="B67" s="194" t="s">
        <v>170</v>
      </c>
      <c r="C67" s="109">
        <v>0.30344827586206896</v>
      </c>
      <c r="D67" s="109">
        <v>0.14285714285714285</v>
      </c>
      <c r="E67" s="109">
        <v>0.125</v>
      </c>
      <c r="F67" s="109">
        <v>0.11061946902654868</v>
      </c>
      <c r="G67" s="109">
        <v>0.1588235294117647</v>
      </c>
      <c r="H67" s="183"/>
      <c r="I67" s="183"/>
      <c r="J67" s="183"/>
    </row>
    <row r="68" spans="1:10" ht="13.5" customHeight="1" x14ac:dyDescent="0.3">
      <c r="B68" s="100" t="s">
        <v>45</v>
      </c>
      <c r="C68" s="58"/>
      <c r="D68" s="58"/>
      <c r="E68" s="58"/>
      <c r="F68" s="58"/>
      <c r="G68" s="59"/>
    </row>
    <row r="69" spans="1:10" ht="13.5" customHeight="1" x14ac:dyDescent="0.3">
      <c r="B69" s="169" t="s">
        <v>46</v>
      </c>
      <c r="C69" s="170">
        <v>3014</v>
      </c>
      <c r="D69" s="170">
        <v>2451</v>
      </c>
      <c r="E69" s="171">
        <v>2549</v>
      </c>
      <c r="F69" s="172">
        <v>3201</v>
      </c>
      <c r="G69" s="172" t="s">
        <v>47</v>
      </c>
      <c r="H69" s="183"/>
      <c r="I69" s="183"/>
      <c r="J69" s="183"/>
    </row>
    <row r="70" spans="1:10" ht="13.5" customHeight="1" x14ac:dyDescent="0.3">
      <c r="B70" s="169" t="s">
        <v>51</v>
      </c>
      <c r="C70" s="171">
        <v>4991</v>
      </c>
      <c r="D70" s="171">
        <v>3857</v>
      </c>
      <c r="E70" s="171">
        <v>4150</v>
      </c>
      <c r="F70" s="172">
        <v>5115</v>
      </c>
      <c r="G70" s="172">
        <v>5437</v>
      </c>
      <c r="H70" s="183"/>
      <c r="I70" s="183"/>
      <c r="J70" s="183"/>
    </row>
    <row r="71" spans="1:10" ht="13.5" customHeight="1" x14ac:dyDescent="0.3">
      <c r="B71" s="169" t="s">
        <v>54</v>
      </c>
      <c r="C71" s="171">
        <v>1057</v>
      </c>
      <c r="D71" s="171" t="s">
        <v>55</v>
      </c>
      <c r="E71" s="171">
        <v>7158</v>
      </c>
      <c r="F71" s="172">
        <v>1288</v>
      </c>
      <c r="G71" s="172">
        <v>1566</v>
      </c>
      <c r="H71" s="183"/>
      <c r="I71" s="183"/>
      <c r="J71" s="183"/>
    </row>
    <row r="72" spans="1:10" ht="13.5" customHeight="1" x14ac:dyDescent="0.3">
      <c r="B72" s="98" t="s">
        <v>24</v>
      </c>
      <c r="C72" s="173">
        <f>C69+C70+C71</f>
        <v>9062</v>
      </c>
      <c r="D72" s="173">
        <v>7059</v>
      </c>
      <c r="E72" s="173">
        <f>E69+E70+E71</f>
        <v>13857</v>
      </c>
      <c r="F72" s="174">
        <f>F69+F70+F71</f>
        <v>9604</v>
      </c>
      <c r="G72" s="174">
        <v>10555</v>
      </c>
      <c r="H72" s="183"/>
      <c r="I72" s="183"/>
      <c r="J72" s="183"/>
    </row>
    <row r="73" spans="1:10" ht="13.5" customHeight="1" x14ac:dyDescent="0.3">
      <c r="B73" s="193" t="s">
        <v>48</v>
      </c>
      <c r="C73" s="191" t="s">
        <v>49</v>
      </c>
      <c r="D73" s="191" t="s">
        <v>50</v>
      </c>
      <c r="E73" s="191">
        <v>0.34</v>
      </c>
      <c r="F73" s="191">
        <v>0.33</v>
      </c>
      <c r="G73" s="191">
        <v>0.34</v>
      </c>
      <c r="H73" s="183"/>
      <c r="I73" s="183"/>
      <c r="J73" s="183"/>
    </row>
    <row r="74" spans="1:10" ht="13.5" customHeight="1" x14ac:dyDescent="0.3">
      <c r="B74" s="193" t="s">
        <v>52</v>
      </c>
      <c r="C74" s="191" t="s">
        <v>53</v>
      </c>
      <c r="D74" s="191" t="s">
        <v>53</v>
      </c>
      <c r="E74" s="191">
        <v>0.56000000000000005</v>
      </c>
      <c r="F74" s="191">
        <v>0.53</v>
      </c>
      <c r="G74" s="191">
        <v>0.51</v>
      </c>
      <c r="H74" s="183"/>
      <c r="I74" s="183"/>
      <c r="J74" s="183"/>
    </row>
    <row r="75" spans="1:10" ht="13.5" customHeight="1" x14ac:dyDescent="0.3">
      <c r="B75" s="193" t="s">
        <v>56</v>
      </c>
      <c r="C75" s="192" t="s">
        <v>57</v>
      </c>
      <c r="D75" s="192" t="s">
        <v>58</v>
      </c>
      <c r="E75" s="191">
        <v>0.1</v>
      </c>
      <c r="F75" s="191">
        <v>0.14000000000000001</v>
      </c>
      <c r="G75" s="191">
        <v>0.15</v>
      </c>
      <c r="H75" s="183"/>
      <c r="I75" s="183"/>
      <c r="J75" s="183"/>
    </row>
    <row r="76" spans="1:10" ht="13.5" customHeight="1" x14ac:dyDescent="0.3">
      <c r="B76" s="99" t="s">
        <v>59</v>
      </c>
      <c r="C76" s="175" t="s">
        <v>60</v>
      </c>
      <c r="D76" s="175" t="s">
        <v>61</v>
      </c>
      <c r="E76" s="175" t="s">
        <v>62</v>
      </c>
      <c r="F76" s="176">
        <v>3727</v>
      </c>
      <c r="G76" s="176">
        <v>3649</v>
      </c>
      <c r="H76" s="183"/>
      <c r="I76" s="183"/>
      <c r="J76" s="183"/>
    </row>
    <row r="77" spans="1:10" ht="8.1" customHeight="1" x14ac:dyDescent="0.3">
      <c r="A77" s="183"/>
      <c r="B77" s="204"/>
      <c r="C77" s="96"/>
      <c r="D77" s="96"/>
      <c r="E77" s="96"/>
      <c r="F77" s="96"/>
      <c r="G77" s="96"/>
      <c r="H77" s="183"/>
    </row>
    <row r="78" spans="1:10" s="51" customFormat="1" x14ac:dyDescent="0.3">
      <c r="A78" s="50"/>
      <c r="B78" s="301" t="s">
        <v>193</v>
      </c>
      <c r="C78" s="301"/>
      <c r="D78" s="301"/>
      <c r="E78" s="301"/>
      <c r="F78" s="301"/>
      <c r="G78" s="301"/>
    </row>
    <row r="79" spans="1:10" s="51" customFormat="1" ht="12" customHeight="1" x14ac:dyDescent="0.3">
      <c r="A79" s="224"/>
      <c r="B79" s="299" t="s">
        <v>190</v>
      </c>
      <c r="C79" s="299"/>
      <c r="D79" s="299"/>
      <c r="E79" s="299"/>
      <c r="F79" s="299"/>
      <c r="G79" s="299"/>
      <c r="H79" s="211"/>
      <c r="I79" s="211"/>
    </row>
    <row r="80" spans="1:10" s="51" customFormat="1" x14ac:dyDescent="0.3">
      <c r="A80" s="224"/>
      <c r="B80" s="299" t="s">
        <v>189</v>
      </c>
      <c r="C80" s="299"/>
      <c r="D80" s="299"/>
      <c r="E80" s="299"/>
      <c r="F80" s="299"/>
      <c r="G80" s="299"/>
      <c r="H80" s="211"/>
      <c r="I80" s="211"/>
    </row>
    <row r="81" spans="1:9" s="51" customFormat="1" ht="21.95" customHeight="1" x14ac:dyDescent="0.3">
      <c r="A81" s="224"/>
      <c r="B81" s="298" t="s">
        <v>191</v>
      </c>
      <c r="C81" s="298"/>
      <c r="D81" s="298"/>
      <c r="E81" s="298"/>
      <c r="F81" s="298"/>
      <c r="G81" s="298"/>
      <c r="H81" s="211"/>
      <c r="I81" s="211"/>
    </row>
    <row r="82" spans="1:9" s="51" customFormat="1" ht="21.6" customHeight="1" x14ac:dyDescent="0.3">
      <c r="A82" s="224"/>
      <c r="B82" s="302" t="s">
        <v>192</v>
      </c>
      <c r="C82" s="302"/>
      <c r="D82" s="302"/>
      <c r="E82" s="302"/>
      <c r="F82" s="302"/>
      <c r="G82" s="302"/>
      <c r="H82" s="211"/>
      <c r="I82" s="211"/>
    </row>
    <row r="83" spans="1:9" s="51" customFormat="1" x14ac:dyDescent="0.3">
      <c r="A83" s="224"/>
      <c r="B83" s="299" t="s">
        <v>168</v>
      </c>
      <c r="C83" s="299"/>
      <c r="D83" s="299"/>
      <c r="E83" s="299"/>
      <c r="F83" s="299"/>
      <c r="G83" s="299"/>
      <c r="H83" s="211"/>
      <c r="I83" s="211"/>
    </row>
    <row r="84" spans="1:9" s="51" customFormat="1" x14ac:dyDescent="0.3">
      <c r="A84" s="224"/>
      <c r="B84" s="299" t="s">
        <v>181</v>
      </c>
      <c r="C84" s="299"/>
      <c r="D84" s="299"/>
      <c r="E84" s="299"/>
      <c r="F84" s="299"/>
      <c r="G84" s="299"/>
      <c r="H84" s="211"/>
      <c r="I84" s="211"/>
    </row>
    <row r="85" spans="1:9" s="51" customFormat="1" x14ac:dyDescent="0.3">
      <c r="A85" s="224"/>
      <c r="B85" s="299" t="s">
        <v>186</v>
      </c>
      <c r="C85" s="299"/>
      <c r="D85" s="299"/>
      <c r="E85" s="299"/>
      <c r="F85" s="299"/>
      <c r="G85" s="299"/>
      <c r="H85" s="211"/>
      <c r="I85" s="211"/>
    </row>
    <row r="86" spans="1:9" s="51" customFormat="1" x14ac:dyDescent="0.3">
      <c r="A86" s="224"/>
      <c r="B86" s="299" t="s">
        <v>187</v>
      </c>
      <c r="C86" s="299"/>
      <c r="D86" s="299"/>
      <c r="E86" s="299"/>
      <c r="F86" s="299"/>
      <c r="G86" s="299"/>
      <c r="H86" s="211"/>
      <c r="I86" s="211"/>
    </row>
    <row r="87" spans="1:9" s="51" customFormat="1" x14ac:dyDescent="0.3">
      <c r="A87" s="224"/>
      <c r="B87" s="299" t="s">
        <v>188</v>
      </c>
      <c r="C87" s="299"/>
      <c r="D87" s="299"/>
      <c r="E87" s="299"/>
      <c r="F87" s="299"/>
      <c r="G87" s="299"/>
      <c r="H87" s="211"/>
      <c r="I87" s="211"/>
    </row>
    <row r="88" spans="1:9" s="51" customFormat="1" ht="11.45" customHeight="1" x14ac:dyDescent="0.3">
      <c r="A88" s="224"/>
      <c r="B88" s="298" t="s">
        <v>209</v>
      </c>
      <c r="C88" s="298"/>
      <c r="D88" s="298"/>
      <c r="E88" s="298"/>
      <c r="F88" s="298"/>
      <c r="G88" s="298"/>
      <c r="H88" s="211"/>
      <c r="I88" s="211"/>
    </row>
    <row r="89" spans="1:9" x14ac:dyDescent="0.3">
      <c r="A89" s="51"/>
      <c r="B89" s="298"/>
      <c r="C89" s="298"/>
      <c r="D89" s="298"/>
      <c r="E89" s="298"/>
      <c r="F89" s="298"/>
      <c r="G89" s="298"/>
    </row>
    <row r="90" spans="1:9" x14ac:dyDescent="0.3">
      <c r="A90" s="51"/>
      <c r="B90" s="51"/>
      <c r="C90" s="51"/>
      <c r="D90" s="51"/>
      <c r="E90" s="51"/>
      <c r="F90" s="51"/>
      <c r="G90" s="51"/>
    </row>
    <row r="92" spans="1:9" x14ac:dyDescent="0.3">
      <c r="B92" s="50" t="s">
        <v>94</v>
      </c>
    </row>
  </sheetData>
  <mergeCells count="11">
    <mergeCell ref="B78:G78"/>
    <mergeCell ref="B82:G82"/>
    <mergeCell ref="B79:G79"/>
    <mergeCell ref="B80:G80"/>
    <mergeCell ref="B81:G81"/>
    <mergeCell ref="B88:G89"/>
    <mergeCell ref="B83:G83"/>
    <mergeCell ref="B84:G84"/>
    <mergeCell ref="B85:G85"/>
    <mergeCell ref="B86:G86"/>
    <mergeCell ref="B87:G87"/>
  </mergeCells>
  <pageMargins left="0.45" right="0.45" top="0.5" bottom="0.1"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J21"/>
  <sheetViews>
    <sheetView zoomScale="110" zoomScaleNormal="110" workbookViewId="0">
      <pane ySplit="2" topLeftCell="A3" activePane="bottomLeft" state="frozen"/>
      <selection pane="bottomLeft" activeCell="B17" sqref="B17:G18"/>
    </sheetView>
  </sheetViews>
  <sheetFormatPr defaultColWidth="9.140625" defaultRowHeight="13.5" x14ac:dyDescent="0.3"/>
  <cols>
    <col min="1" max="1" width="9.140625" style="50"/>
    <col min="2" max="2" width="53.85546875" style="50" customWidth="1"/>
    <col min="3" max="3" width="12.5703125" style="50" customWidth="1"/>
    <col min="4" max="4" width="13.5703125" style="50" customWidth="1"/>
    <col min="5" max="6" width="12.5703125" style="50" customWidth="1"/>
    <col min="7" max="7" width="13.85546875" style="50" customWidth="1"/>
    <col min="8" max="16384" width="9.140625" style="50"/>
  </cols>
  <sheetData>
    <row r="1" spans="1:10" ht="20.45" customHeight="1" x14ac:dyDescent="0.3">
      <c r="B1" s="13" t="s">
        <v>131</v>
      </c>
      <c r="C1" s="14"/>
      <c r="D1" s="14"/>
      <c r="E1" s="14"/>
      <c r="F1" s="14"/>
      <c r="G1" s="15"/>
    </row>
    <row r="2" spans="1:10" x14ac:dyDescent="0.3">
      <c r="B2" s="16"/>
      <c r="C2" s="177">
        <v>2015</v>
      </c>
      <c r="D2" s="177">
        <v>2016</v>
      </c>
      <c r="E2" s="177">
        <v>2017</v>
      </c>
      <c r="F2" s="177">
        <v>2018</v>
      </c>
      <c r="G2" s="178">
        <v>2019</v>
      </c>
    </row>
    <row r="3" spans="1:10" ht="8.1" customHeight="1" x14ac:dyDescent="0.3">
      <c r="A3" s="183"/>
      <c r="B3" s="204"/>
      <c r="C3" s="96"/>
      <c r="D3" s="96"/>
      <c r="E3" s="96"/>
      <c r="F3" s="96"/>
      <c r="G3" s="96"/>
      <c r="H3" s="183"/>
    </row>
    <row r="4" spans="1:10" ht="13.5" customHeight="1" x14ac:dyDescent="0.3">
      <c r="B4" s="17" t="s">
        <v>0</v>
      </c>
      <c r="C4" s="18"/>
      <c r="D4" s="18"/>
      <c r="E4" s="18"/>
      <c r="F4" s="18"/>
      <c r="G4" s="19"/>
    </row>
    <row r="5" spans="1:10" ht="13.5" customHeight="1" x14ac:dyDescent="0.3">
      <c r="B5" s="20" t="s">
        <v>1</v>
      </c>
      <c r="C5" s="8"/>
      <c r="D5" s="8"/>
      <c r="E5" s="8"/>
      <c r="F5" s="8"/>
      <c r="G5" s="9"/>
    </row>
    <row r="6" spans="1:10" ht="13.5" customHeight="1" x14ac:dyDescent="0.3">
      <c r="B6" s="25" t="s">
        <v>172</v>
      </c>
      <c r="C6" s="280" t="s">
        <v>175</v>
      </c>
      <c r="D6" s="281">
        <v>0.97</v>
      </c>
      <c r="E6" s="282">
        <v>1</v>
      </c>
      <c r="F6" s="282">
        <v>1</v>
      </c>
      <c r="G6" s="282">
        <v>1</v>
      </c>
    </row>
    <row r="7" spans="1:10" ht="13.5" customHeight="1" x14ac:dyDescent="0.3">
      <c r="B7" s="25" t="s">
        <v>171</v>
      </c>
      <c r="C7" s="280" t="s">
        <v>175</v>
      </c>
      <c r="D7" s="281">
        <v>0.97</v>
      </c>
      <c r="E7" s="283">
        <v>0.98</v>
      </c>
      <c r="F7" s="282">
        <v>1</v>
      </c>
      <c r="G7" s="282">
        <v>1</v>
      </c>
    </row>
    <row r="8" spans="1:10" ht="13.5" customHeight="1" x14ac:dyDescent="0.3">
      <c r="B8" s="21" t="s">
        <v>2</v>
      </c>
      <c r="C8" s="56">
        <v>265</v>
      </c>
      <c r="D8" s="56">
        <v>218</v>
      </c>
      <c r="E8" s="22">
        <v>235</v>
      </c>
      <c r="F8" s="22">
        <v>257</v>
      </c>
      <c r="G8" s="22">
        <v>285</v>
      </c>
    </row>
    <row r="9" spans="1:10" ht="13.5" customHeight="1" x14ac:dyDescent="0.3">
      <c r="B9" s="20" t="s">
        <v>126</v>
      </c>
      <c r="C9" s="8"/>
      <c r="D9" s="8"/>
      <c r="E9" s="8"/>
      <c r="F9" s="8"/>
      <c r="G9" s="9"/>
    </row>
    <row r="10" spans="1:10" s="180" customFormat="1" ht="13.5" customHeight="1" x14ac:dyDescent="0.3">
      <c r="B10" s="25" t="s">
        <v>173</v>
      </c>
      <c r="C10" s="284">
        <f>14475-1017</f>
        <v>13458</v>
      </c>
      <c r="D10" s="285">
        <f>13414-726</f>
        <v>12688</v>
      </c>
      <c r="E10" s="286">
        <v>12158</v>
      </c>
      <c r="F10" s="286">
        <v>14663</v>
      </c>
      <c r="G10" s="286">
        <v>13546</v>
      </c>
      <c r="H10" s="179"/>
      <c r="I10" s="179"/>
      <c r="J10" s="179"/>
    </row>
    <row r="11" spans="1:10" s="180" customFormat="1" ht="13.5" customHeight="1" x14ac:dyDescent="0.3">
      <c r="B11" s="23" t="s">
        <v>174</v>
      </c>
      <c r="C11" s="287">
        <f>1993-380</f>
        <v>1613</v>
      </c>
      <c r="D11" s="288">
        <f>1428-204</f>
        <v>1224</v>
      </c>
      <c r="E11" s="288">
        <v>1346</v>
      </c>
      <c r="F11" s="288">
        <v>2409</v>
      </c>
      <c r="G11" s="289">
        <v>1412</v>
      </c>
      <c r="H11" s="179"/>
      <c r="I11" s="179"/>
      <c r="J11" s="179"/>
    </row>
    <row r="12" spans="1:10" s="180" customFormat="1" ht="13.5" customHeight="1" x14ac:dyDescent="0.3">
      <c r="B12" s="23" t="s">
        <v>127</v>
      </c>
      <c r="C12" s="290">
        <v>138.1</v>
      </c>
      <c r="D12" s="290">
        <v>129.4</v>
      </c>
      <c r="E12" s="287">
        <v>153</v>
      </c>
      <c r="F12" s="287">
        <v>155</v>
      </c>
      <c r="G12" s="287">
        <v>100</v>
      </c>
      <c r="H12" s="179"/>
      <c r="I12" s="179"/>
      <c r="J12" s="179"/>
    </row>
    <row r="13" spans="1:10" ht="8.1" customHeight="1" x14ac:dyDescent="0.3">
      <c r="A13" s="183"/>
      <c r="B13" s="204"/>
      <c r="C13" s="96"/>
      <c r="D13" s="96"/>
      <c r="E13" s="96"/>
      <c r="F13" s="96"/>
      <c r="G13" s="96"/>
      <c r="H13" s="183"/>
    </row>
    <row r="14" spans="1:10" s="51" customFormat="1" x14ac:dyDescent="0.3">
      <c r="A14" s="50"/>
      <c r="B14" s="216" t="s">
        <v>193</v>
      </c>
      <c r="C14" s="50"/>
      <c r="D14" s="50"/>
      <c r="E14" s="50"/>
      <c r="F14" s="50"/>
      <c r="G14" s="50"/>
    </row>
    <row r="15" spans="1:10" s="51" customFormat="1" x14ac:dyDescent="0.3">
      <c r="A15" s="224"/>
      <c r="B15" s="303" t="s">
        <v>160</v>
      </c>
      <c r="C15" s="303"/>
      <c r="D15" s="303"/>
      <c r="E15" s="303"/>
      <c r="F15" s="303"/>
      <c r="G15" s="303"/>
      <c r="H15" s="182"/>
      <c r="I15" s="211"/>
    </row>
    <row r="16" spans="1:10" s="51" customFormat="1" ht="12" customHeight="1" x14ac:dyDescent="0.3">
      <c r="A16" s="224"/>
      <c r="B16" s="299" t="s">
        <v>206</v>
      </c>
      <c r="C16" s="299"/>
      <c r="D16" s="299"/>
      <c r="E16" s="299"/>
      <c r="F16" s="299"/>
      <c r="G16" s="299"/>
      <c r="H16" s="182"/>
      <c r="I16" s="211"/>
    </row>
    <row r="17" spans="1:9" s="51" customFormat="1" ht="11.45" customHeight="1" x14ac:dyDescent="0.3">
      <c r="A17" s="224"/>
      <c r="B17" s="298" t="s">
        <v>209</v>
      </c>
      <c r="C17" s="298"/>
      <c r="D17" s="298"/>
      <c r="E17" s="298"/>
      <c r="F17" s="298"/>
      <c r="G17" s="298"/>
      <c r="H17" s="211"/>
      <c r="I17" s="211"/>
    </row>
    <row r="18" spans="1:9" x14ac:dyDescent="0.3">
      <c r="A18" s="51"/>
      <c r="B18" s="298"/>
      <c r="C18" s="298"/>
      <c r="D18" s="298"/>
      <c r="E18" s="298"/>
      <c r="F18" s="298"/>
      <c r="G18" s="298"/>
    </row>
    <row r="19" spans="1:9" x14ac:dyDescent="0.3">
      <c r="A19" s="51"/>
      <c r="B19" s="51"/>
      <c r="C19" s="51"/>
      <c r="D19" s="51"/>
      <c r="E19" s="51"/>
      <c r="F19" s="51"/>
      <c r="G19" s="51"/>
    </row>
    <row r="21" spans="1:9" x14ac:dyDescent="0.3">
      <c r="B21" s="50" t="s">
        <v>94</v>
      </c>
    </row>
  </sheetData>
  <mergeCells count="3">
    <mergeCell ref="B17:G18"/>
    <mergeCell ref="B16:G16"/>
    <mergeCell ref="B15: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9"/>
  <sheetViews>
    <sheetView zoomScaleNormal="100" workbookViewId="0">
      <selection activeCell="G10" sqref="G10"/>
    </sheetView>
  </sheetViews>
  <sheetFormatPr defaultColWidth="9.140625" defaultRowHeight="13.5" x14ac:dyDescent="0.3"/>
  <cols>
    <col min="1" max="1" width="9.140625" style="50"/>
    <col min="2" max="2" width="43.5703125" style="50" customWidth="1"/>
    <col min="3" max="3" width="12.5703125" style="50" hidden="1" customWidth="1"/>
    <col min="4" max="4" width="13.5703125" style="50" customWidth="1"/>
    <col min="5" max="6" width="12.5703125" style="50" customWidth="1"/>
    <col min="7" max="7" width="13.85546875" style="50" customWidth="1"/>
    <col min="8" max="16384" width="9.140625" style="50"/>
  </cols>
  <sheetData>
    <row r="2" spans="1:10" ht="20.45" customHeight="1" x14ac:dyDescent="0.3">
      <c r="B2" s="13" t="s">
        <v>219</v>
      </c>
      <c r="C2" s="14"/>
      <c r="D2" s="14"/>
      <c r="E2" s="14"/>
      <c r="F2" s="14"/>
      <c r="G2" s="15"/>
    </row>
    <row r="3" spans="1:10" x14ac:dyDescent="0.3">
      <c r="B3" s="16"/>
      <c r="C3" s="177">
        <v>2015</v>
      </c>
      <c r="D3" s="177">
        <v>2016</v>
      </c>
      <c r="E3" s="177">
        <v>2017</v>
      </c>
      <c r="F3" s="177">
        <v>2018</v>
      </c>
      <c r="G3" s="178">
        <v>2019</v>
      </c>
    </row>
    <row r="4" spans="1:10" ht="8.1" customHeight="1" x14ac:dyDescent="0.3">
      <c r="A4" s="183"/>
      <c r="B4" s="204"/>
      <c r="C4" s="96"/>
      <c r="D4" s="96"/>
      <c r="E4" s="96"/>
      <c r="F4" s="96"/>
      <c r="G4" s="96"/>
      <c r="H4" s="183"/>
    </row>
    <row r="5" spans="1:10" ht="13.5" customHeight="1" x14ac:dyDescent="0.3">
      <c r="B5" s="16" t="s">
        <v>63</v>
      </c>
      <c r="C5" s="94"/>
      <c r="D5" s="94"/>
      <c r="E5" s="94"/>
      <c r="F5" s="94"/>
      <c r="G5" s="95"/>
    </row>
    <row r="6" spans="1:10" s="180" customFormat="1" ht="13.5" customHeight="1" x14ac:dyDescent="0.3">
      <c r="B6" s="60" t="s">
        <v>220</v>
      </c>
      <c r="C6" s="61"/>
      <c r="D6" s="61"/>
      <c r="E6" s="61"/>
      <c r="F6" s="61"/>
      <c r="G6" s="62"/>
      <c r="H6" s="179"/>
      <c r="I6" s="179"/>
      <c r="J6" s="179"/>
    </row>
    <row r="7" spans="1:10" s="180" customFormat="1" ht="13.5" customHeight="1" x14ac:dyDescent="0.3">
      <c r="B7" s="111" t="s">
        <v>226</v>
      </c>
      <c r="C7" s="82"/>
      <c r="D7" s="82"/>
      <c r="E7" s="82"/>
      <c r="F7" s="82"/>
      <c r="G7" s="83"/>
      <c r="H7" s="179"/>
      <c r="I7" s="179"/>
      <c r="J7" s="179"/>
    </row>
    <row r="8" spans="1:10" s="180" customFormat="1" ht="13.5" customHeight="1" x14ac:dyDescent="0.3">
      <c r="B8" s="163" t="s">
        <v>214</v>
      </c>
      <c r="C8" s="264" t="s">
        <v>78</v>
      </c>
      <c r="D8" s="273">
        <v>59.4</v>
      </c>
      <c r="E8" s="273">
        <v>52.1</v>
      </c>
      <c r="F8" s="273">
        <v>60.7</v>
      </c>
      <c r="G8" s="291">
        <v>57.8</v>
      </c>
      <c r="H8" s="179"/>
      <c r="I8" s="179"/>
      <c r="J8" s="179"/>
    </row>
    <row r="9" spans="1:10" s="180" customFormat="1" ht="13.5" customHeight="1" x14ac:dyDescent="0.3">
      <c r="B9" s="130" t="s">
        <v>215</v>
      </c>
      <c r="C9" s="265" t="s">
        <v>78</v>
      </c>
      <c r="D9" s="274">
        <v>28.6</v>
      </c>
      <c r="E9" s="274">
        <v>26</v>
      </c>
      <c r="F9" s="274">
        <v>23.7</v>
      </c>
      <c r="G9" s="292">
        <v>22.4</v>
      </c>
      <c r="H9" s="179"/>
      <c r="I9" s="179"/>
      <c r="J9" s="179"/>
    </row>
    <row r="10" spans="1:10" s="180" customFormat="1" ht="13.5" customHeight="1" x14ac:dyDescent="0.3">
      <c r="B10" s="86" t="s">
        <v>217</v>
      </c>
      <c r="C10" s="266" t="s">
        <v>78</v>
      </c>
      <c r="D10" s="276">
        <f t="shared" ref="D10:F10" si="0">SUM(D8:D9)</f>
        <v>88</v>
      </c>
      <c r="E10" s="276">
        <f t="shared" si="0"/>
        <v>78.099999999999994</v>
      </c>
      <c r="F10" s="276">
        <f t="shared" si="0"/>
        <v>84.4</v>
      </c>
      <c r="G10" s="276">
        <f>SUM(G8:G9)</f>
        <v>80.199999999999989</v>
      </c>
      <c r="H10" s="179"/>
      <c r="I10" s="179"/>
      <c r="J10" s="179"/>
    </row>
    <row r="11" spans="1:10" s="180" customFormat="1" ht="13.5" customHeight="1" x14ac:dyDescent="0.3">
      <c r="B11" s="198" t="s">
        <v>216</v>
      </c>
      <c r="C11" s="265" t="s">
        <v>78</v>
      </c>
      <c r="D11" s="275">
        <v>12.1</v>
      </c>
      <c r="E11" s="274">
        <v>9.6</v>
      </c>
      <c r="F11" s="274">
        <v>13.2</v>
      </c>
      <c r="G11" s="292">
        <v>14.3</v>
      </c>
      <c r="H11" s="179"/>
      <c r="I11" s="179"/>
      <c r="J11" s="179"/>
    </row>
    <row r="12" spans="1:10" s="180" customFormat="1" ht="13.5" customHeight="1" x14ac:dyDescent="0.3">
      <c r="B12" s="86" t="s">
        <v>225</v>
      </c>
      <c r="C12" s="266" t="s">
        <v>78</v>
      </c>
      <c r="D12" s="276">
        <f>SUM(D10:D11)</f>
        <v>100.1</v>
      </c>
      <c r="E12" s="276">
        <f>SUM(E10:E11)</f>
        <v>87.699999999999989</v>
      </c>
      <c r="F12" s="276">
        <f>SUM(F10:F11)</f>
        <v>97.600000000000009</v>
      </c>
      <c r="G12" s="276">
        <f>SUM(G10:G11)</f>
        <v>94.499999999999986</v>
      </c>
      <c r="H12" s="179"/>
      <c r="I12" s="179"/>
      <c r="J12" s="179"/>
    </row>
    <row r="13" spans="1:10" s="180" customFormat="1" x14ac:dyDescent="0.3">
      <c r="B13" s="267"/>
      <c r="C13" s="270"/>
      <c r="D13" s="271"/>
      <c r="E13" s="271"/>
      <c r="F13" s="271"/>
      <c r="G13" s="272"/>
      <c r="H13" s="179"/>
      <c r="I13" s="179"/>
      <c r="J13" s="179"/>
    </row>
    <row r="14" spans="1:10" ht="20.45" customHeight="1" x14ac:dyDescent="0.3">
      <c r="B14" s="13" t="s">
        <v>228</v>
      </c>
      <c r="C14" s="14"/>
      <c r="D14" s="14"/>
      <c r="E14" s="15"/>
    </row>
    <row r="15" spans="1:10" ht="42.75" customHeight="1" x14ac:dyDescent="0.3">
      <c r="B15" s="16"/>
      <c r="C15" s="177"/>
      <c r="D15" s="268" t="s">
        <v>218</v>
      </c>
      <c r="E15" s="269" t="s">
        <v>227</v>
      </c>
    </row>
    <row r="16" spans="1:10" ht="8.1" customHeight="1" x14ac:dyDescent="0.3">
      <c r="A16" s="183"/>
      <c r="B16" s="204"/>
      <c r="C16" s="96"/>
      <c r="D16" s="96"/>
      <c r="E16" s="96"/>
      <c r="F16" s="183"/>
    </row>
    <row r="17" spans="1:9" x14ac:dyDescent="0.3">
      <c r="B17" s="16" t="s">
        <v>63</v>
      </c>
      <c r="C17" s="94"/>
      <c r="D17" s="94"/>
      <c r="E17" s="293"/>
    </row>
    <row r="18" spans="1:9" s="180" customFormat="1" x14ac:dyDescent="0.3">
      <c r="B18" s="60" t="s">
        <v>221</v>
      </c>
      <c r="C18" s="61"/>
      <c r="D18" s="61"/>
      <c r="E18" s="62"/>
      <c r="F18" s="179"/>
      <c r="G18" s="179"/>
      <c r="H18" s="179"/>
    </row>
    <row r="19" spans="1:9" s="180" customFormat="1" x14ac:dyDescent="0.3">
      <c r="B19" s="111" t="s">
        <v>222</v>
      </c>
      <c r="C19" s="82"/>
      <c r="D19" s="82"/>
      <c r="E19" s="83"/>
      <c r="F19" s="179"/>
      <c r="G19" s="179"/>
      <c r="H19" s="179"/>
    </row>
    <row r="20" spans="1:9" s="180" customFormat="1" x14ac:dyDescent="0.3">
      <c r="B20" s="163" t="s">
        <v>114</v>
      </c>
      <c r="C20" s="264" t="s">
        <v>78</v>
      </c>
      <c r="D20" s="273">
        <v>36</v>
      </c>
      <c r="E20" s="277">
        <v>0.38</v>
      </c>
      <c r="F20" s="179"/>
      <c r="G20" s="179"/>
      <c r="H20" s="179"/>
    </row>
    <row r="21" spans="1:9" s="180" customFormat="1" x14ac:dyDescent="0.3">
      <c r="B21" s="130" t="s">
        <v>115</v>
      </c>
      <c r="C21" s="265" t="s">
        <v>78</v>
      </c>
      <c r="D21" s="274">
        <v>16</v>
      </c>
      <c r="E21" s="278">
        <v>0.17</v>
      </c>
      <c r="F21" s="179"/>
      <c r="G21" s="179"/>
      <c r="H21" s="179"/>
    </row>
    <row r="22" spans="1:9" s="180" customFormat="1" x14ac:dyDescent="0.3">
      <c r="B22" s="198" t="s">
        <v>116</v>
      </c>
      <c r="C22" s="265"/>
      <c r="D22" s="274">
        <v>6.5</v>
      </c>
      <c r="E22" s="278">
        <v>7.0000000000000007E-2</v>
      </c>
      <c r="F22" s="179"/>
      <c r="G22" s="179"/>
      <c r="H22" s="179"/>
    </row>
    <row r="23" spans="1:9" s="180" customFormat="1" x14ac:dyDescent="0.3">
      <c r="B23" s="198" t="s">
        <v>71</v>
      </c>
      <c r="C23" s="265"/>
      <c r="D23" s="274">
        <v>0</v>
      </c>
      <c r="E23" s="278">
        <v>0</v>
      </c>
      <c r="F23" s="179"/>
      <c r="G23" s="179"/>
      <c r="H23" s="179"/>
    </row>
    <row r="24" spans="1:9" s="180" customFormat="1" x14ac:dyDescent="0.3">
      <c r="B24" s="86" t="s">
        <v>208</v>
      </c>
      <c r="C24" s="266" t="s">
        <v>78</v>
      </c>
      <c r="D24" s="129"/>
      <c r="E24" s="129"/>
      <c r="F24" s="179"/>
      <c r="G24" s="179"/>
      <c r="H24" s="179"/>
    </row>
    <row r="25" spans="1:9" s="180" customFormat="1" x14ac:dyDescent="0.3">
      <c r="B25" s="198" t="s">
        <v>223</v>
      </c>
      <c r="C25" s="265" t="s">
        <v>78</v>
      </c>
      <c r="D25" s="275">
        <v>36</v>
      </c>
      <c r="E25" s="279">
        <v>0.38</v>
      </c>
      <c r="F25" s="179"/>
      <c r="G25" s="179"/>
      <c r="H25" s="179"/>
    </row>
    <row r="26" spans="1:9" s="180" customFormat="1" x14ac:dyDescent="0.3">
      <c r="B26" s="86" t="s">
        <v>24</v>
      </c>
      <c r="C26" s="266" t="s">
        <v>78</v>
      </c>
      <c r="D26" s="276">
        <f>SUM(D20:D25)</f>
        <v>94.5</v>
      </c>
      <c r="E26" s="295">
        <f>SUM(E20:E25)</f>
        <v>1</v>
      </c>
      <c r="F26" s="185"/>
      <c r="G26" s="185"/>
      <c r="H26" s="179"/>
    </row>
    <row r="27" spans="1:9" ht="8.1" customHeight="1" x14ac:dyDescent="0.3">
      <c r="A27" s="183"/>
      <c r="B27" s="204"/>
      <c r="C27" s="96"/>
      <c r="D27" s="96"/>
      <c r="E27" s="96"/>
      <c r="F27" s="294"/>
      <c r="G27" s="294"/>
      <c r="H27" s="183"/>
    </row>
    <row r="28" spans="1:9" s="51" customFormat="1" x14ac:dyDescent="0.3">
      <c r="A28" s="50"/>
      <c r="B28" s="216" t="s">
        <v>193</v>
      </c>
      <c r="C28" s="50"/>
      <c r="D28" s="50"/>
      <c r="E28" s="50"/>
      <c r="F28" s="50"/>
      <c r="G28" s="50"/>
    </row>
    <row r="29" spans="1:9" s="51" customFormat="1" x14ac:dyDescent="0.3">
      <c r="A29" s="224"/>
      <c r="B29" s="303" t="s">
        <v>224</v>
      </c>
      <c r="C29" s="303"/>
      <c r="D29" s="303"/>
      <c r="E29" s="303"/>
      <c r="F29" s="303"/>
      <c r="G29" s="303"/>
      <c r="H29" s="182"/>
      <c r="I29" s="211"/>
    </row>
  </sheetData>
  <mergeCells count="1">
    <mergeCell ref="B29:G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21"/>
  <sheetViews>
    <sheetView topLeftCell="A16" zoomScale="110" zoomScaleNormal="110" workbookViewId="0">
      <selection activeCell="B21" sqref="B21:E21"/>
    </sheetView>
  </sheetViews>
  <sheetFormatPr defaultColWidth="8.85546875" defaultRowHeight="13.5" x14ac:dyDescent="0.3"/>
  <cols>
    <col min="1" max="1" width="8.85546875" style="50"/>
    <col min="2" max="2" width="29.85546875" style="50" customWidth="1"/>
    <col min="3" max="4" width="14.85546875" style="50" customWidth="1"/>
    <col min="5" max="5" width="15.85546875" style="50" customWidth="1"/>
    <col min="6" max="16384" width="8.85546875" style="50"/>
  </cols>
  <sheetData>
    <row r="2" spans="2:5" x14ac:dyDescent="0.3">
      <c r="B2" s="304" t="s">
        <v>95</v>
      </c>
      <c r="C2" s="305"/>
      <c r="D2" s="305"/>
      <c r="E2" s="306"/>
    </row>
    <row r="3" spans="2:5" x14ac:dyDescent="0.3">
      <c r="B3" s="226"/>
      <c r="C3" s="227" t="s">
        <v>96</v>
      </c>
      <c r="D3" s="227" t="s">
        <v>97</v>
      </c>
      <c r="E3" s="227" t="s">
        <v>98</v>
      </c>
    </row>
    <row r="4" spans="2:5" x14ac:dyDescent="0.3">
      <c r="B4" s="228" t="s">
        <v>99</v>
      </c>
      <c r="C4" s="231">
        <v>224.9</v>
      </c>
      <c r="D4" s="231">
        <v>77.599999999999994</v>
      </c>
      <c r="E4" s="231">
        <v>302.60000000000002</v>
      </c>
    </row>
    <row r="5" spans="2:5" x14ac:dyDescent="0.3">
      <c r="B5" s="229" t="s">
        <v>100</v>
      </c>
      <c r="C5" s="230">
        <v>60.5</v>
      </c>
      <c r="D5" s="251" t="s">
        <v>78</v>
      </c>
      <c r="E5" s="230">
        <v>60.5</v>
      </c>
    </row>
    <row r="6" spans="2:5" x14ac:dyDescent="0.3">
      <c r="B6" s="229" t="s">
        <v>101</v>
      </c>
      <c r="C6" s="230">
        <v>51.4</v>
      </c>
      <c r="D6" s="230">
        <v>5.8</v>
      </c>
      <c r="E6" s="230">
        <v>57.2</v>
      </c>
    </row>
    <row r="7" spans="2:5" x14ac:dyDescent="0.3">
      <c r="B7" s="229" t="s">
        <v>102</v>
      </c>
      <c r="C7" s="230">
        <v>83.4</v>
      </c>
      <c r="D7" s="230">
        <v>15.9</v>
      </c>
      <c r="E7" s="230">
        <v>99.3</v>
      </c>
    </row>
    <row r="8" spans="2:5" x14ac:dyDescent="0.3">
      <c r="B8" s="229" t="s">
        <v>103</v>
      </c>
      <c r="C8" s="251" t="s">
        <v>78</v>
      </c>
      <c r="D8" s="230">
        <v>48.6</v>
      </c>
      <c r="E8" s="230">
        <v>48.6</v>
      </c>
    </row>
    <row r="9" spans="2:5" x14ac:dyDescent="0.3">
      <c r="B9" s="229" t="s">
        <v>104</v>
      </c>
      <c r="C9" s="230">
        <v>29.6</v>
      </c>
      <c r="D9" s="230">
        <v>7.4</v>
      </c>
      <c r="E9" s="230">
        <v>37</v>
      </c>
    </row>
    <row r="10" spans="2:5" x14ac:dyDescent="0.3">
      <c r="B10" s="228" t="s">
        <v>196</v>
      </c>
      <c r="C10" s="231">
        <v>15.8</v>
      </c>
      <c r="D10" s="232" t="s">
        <v>197</v>
      </c>
      <c r="E10" s="231">
        <v>95.9</v>
      </c>
    </row>
    <row r="11" spans="2:5" x14ac:dyDescent="0.3">
      <c r="B11" s="229" t="s">
        <v>105</v>
      </c>
      <c r="C11" s="230">
        <v>12.8</v>
      </c>
      <c r="D11" s="230">
        <v>2.7</v>
      </c>
      <c r="E11" s="230">
        <v>15.5</v>
      </c>
    </row>
    <row r="12" spans="2:5" x14ac:dyDescent="0.3">
      <c r="B12" s="229" t="s">
        <v>106</v>
      </c>
      <c r="C12" s="230">
        <v>3</v>
      </c>
      <c r="D12" s="230">
        <v>77.400000000000006</v>
      </c>
      <c r="E12" s="230">
        <v>80.400000000000006</v>
      </c>
    </row>
    <row r="13" spans="2:5" x14ac:dyDescent="0.3">
      <c r="B13" s="229" t="s">
        <v>107</v>
      </c>
      <c r="C13" s="251" t="s">
        <v>78</v>
      </c>
      <c r="D13" s="251" t="s">
        <v>78</v>
      </c>
      <c r="E13" s="251" t="s">
        <v>78</v>
      </c>
    </row>
    <row r="14" spans="2:5" x14ac:dyDescent="0.3">
      <c r="B14" s="233" t="s">
        <v>108</v>
      </c>
      <c r="C14" s="231">
        <v>104</v>
      </c>
      <c r="D14" s="231">
        <v>82.1</v>
      </c>
      <c r="E14" s="231">
        <v>192.5</v>
      </c>
    </row>
    <row r="15" spans="2:5" x14ac:dyDescent="0.3">
      <c r="B15" s="234" t="s">
        <v>109</v>
      </c>
      <c r="C15" s="235"/>
      <c r="D15" s="235"/>
      <c r="E15" s="236">
        <v>14.2</v>
      </c>
    </row>
    <row r="16" spans="2:5" x14ac:dyDescent="0.3">
      <c r="B16" s="234" t="s">
        <v>110</v>
      </c>
      <c r="C16" s="235"/>
      <c r="D16" s="235"/>
      <c r="E16" s="237">
        <v>1409</v>
      </c>
    </row>
    <row r="17" spans="2:5" x14ac:dyDescent="0.3">
      <c r="B17" s="233" t="s">
        <v>111</v>
      </c>
      <c r="C17" s="235"/>
      <c r="D17" s="235"/>
      <c r="E17" s="238">
        <v>0.87</v>
      </c>
    </row>
    <row r="18" spans="2:5" x14ac:dyDescent="0.3">
      <c r="B18" s="228" t="s">
        <v>112</v>
      </c>
      <c r="C18" s="239"/>
      <c r="D18" s="239"/>
      <c r="E18" s="240">
        <v>1711</v>
      </c>
    </row>
    <row r="19" spans="2:5" x14ac:dyDescent="0.3">
      <c r="B19" s="228" t="s">
        <v>113</v>
      </c>
      <c r="C19" s="235"/>
      <c r="D19" s="235"/>
      <c r="E19" s="238">
        <v>0.83</v>
      </c>
    </row>
    <row r="20" spans="2:5" ht="45.75" customHeight="1" x14ac:dyDescent="0.3">
      <c r="B20" s="307" t="s">
        <v>195</v>
      </c>
      <c r="C20" s="307"/>
      <c r="D20" s="307"/>
      <c r="E20" s="307"/>
    </row>
    <row r="21" spans="2:5" ht="62.25" customHeight="1" x14ac:dyDescent="0.3">
      <c r="B21" s="307" t="s">
        <v>194</v>
      </c>
      <c r="C21" s="307"/>
      <c r="D21" s="307"/>
      <c r="E21" s="307"/>
    </row>
  </sheetData>
  <mergeCells count="3">
    <mergeCell ref="B2:E2"/>
    <mergeCell ref="B20:E20"/>
    <mergeCell ref="B21:E21"/>
  </mergeCells>
  <pageMargins left="0.7" right="0.7" top="0.75" bottom="0.75" header="0.3" footer="0.3"/>
  <pageSetup orientation="portrait" horizontalDpi="90" verticalDpi="90" r:id="rId1"/>
  <ignoredErrors>
    <ignoredError sqref="D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zoomScale="93" zoomScaleNormal="93" workbookViewId="0">
      <selection activeCell="I4" sqref="I4"/>
    </sheetView>
  </sheetViews>
  <sheetFormatPr defaultRowHeight="15" x14ac:dyDescent="0.25"/>
  <cols>
    <col min="1" max="1" width="21.85546875" customWidth="1"/>
    <col min="2" max="2" width="80.42578125" customWidth="1"/>
  </cols>
  <sheetData>
    <row r="1" spans="1:2" ht="14.25" customHeight="1" x14ac:dyDescent="0.25">
      <c r="A1" s="308" t="s">
        <v>117</v>
      </c>
      <c r="B1" s="308"/>
    </row>
    <row r="2" spans="1:2" x14ac:dyDescent="0.25">
      <c r="A2" s="4"/>
      <c r="B2" s="5"/>
    </row>
    <row r="3" spans="1:2" s="1" customFormat="1" ht="23.25" customHeight="1" x14ac:dyDescent="0.25">
      <c r="A3" s="3" t="s">
        <v>118</v>
      </c>
      <c r="B3" s="2" t="s">
        <v>119</v>
      </c>
    </row>
    <row r="4" spans="1:2" ht="123" customHeight="1" x14ac:dyDescent="0.25">
      <c r="A4" s="7"/>
      <c r="B4" s="6"/>
    </row>
    <row r="5" spans="1:2" ht="117.6" customHeight="1" x14ac:dyDescent="0.25">
      <c r="A5" s="7"/>
      <c r="B5" s="6"/>
    </row>
    <row r="6" spans="1:2" ht="66.75" customHeight="1" x14ac:dyDescent="0.25">
      <c r="A6" s="7"/>
      <c r="B6" s="6"/>
    </row>
  </sheetData>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B6F8A180932544A753A2DB3A2ADAD9" ma:contentTypeVersion="13" ma:contentTypeDescription="Create a new document." ma:contentTypeScope="" ma:versionID="621e505bda01ff23dccca358b10682e6">
  <xsd:schema xmlns:xsd="http://www.w3.org/2001/XMLSchema" xmlns:xs="http://www.w3.org/2001/XMLSchema" xmlns:p="http://schemas.microsoft.com/office/2006/metadata/properties" xmlns:ns3="25a3576c-576b-455c-ab19-8dd46e246030" xmlns:ns4="a2b30e64-5d77-4c43-ae26-aa40e25a29c8" targetNamespace="http://schemas.microsoft.com/office/2006/metadata/properties" ma:root="true" ma:fieldsID="552ad79059df170ea6a4a167a2c73836" ns3:_="" ns4:_="">
    <xsd:import namespace="25a3576c-576b-455c-ab19-8dd46e246030"/>
    <xsd:import namespace="a2b30e64-5d77-4c43-ae26-aa40e25a29c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3576c-576b-455c-ab19-8dd46e2460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b30e64-5d77-4c43-ae26-aa40e25a29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47AD6-F5D6-4FAB-8AF3-8CEFE2C3256E}">
  <ds:schemaRefs>
    <ds:schemaRef ds:uri="25a3576c-576b-455c-ab19-8dd46e246030"/>
    <ds:schemaRef ds:uri="http://schemas.microsoft.com/office/infopath/2007/PartnerControls"/>
    <ds:schemaRef ds:uri="http://purl.org/dc/dcmitype/"/>
    <ds:schemaRef ds:uri="http://schemas.microsoft.com/office/2006/documentManagement/types"/>
    <ds:schemaRef ds:uri="a2b30e64-5d77-4c43-ae26-aa40e25a29c8"/>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B2CF471-60F7-4018-B43B-2D359B2E5CA4}">
  <ds:schemaRefs>
    <ds:schemaRef ds:uri="http://schemas.microsoft.com/sharepoint/v3/contenttype/forms"/>
  </ds:schemaRefs>
</ds:datastoreItem>
</file>

<file path=customXml/itemProps3.xml><?xml version="1.0" encoding="utf-8"?>
<ds:datastoreItem xmlns:ds="http://schemas.openxmlformats.org/officeDocument/2006/customXml" ds:itemID="{A4C239FB-2E9B-415E-8337-2B3724717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3576c-576b-455c-ab19-8dd46e246030"/>
    <ds:schemaRef ds:uri="a2b30e64-5d77-4c43-ae26-aa40e25a2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ENVIRONMENTAL</vt:lpstr>
      <vt:lpstr>SOCIAL</vt:lpstr>
      <vt:lpstr>GOVERNANCE</vt:lpstr>
      <vt:lpstr>ENERGY CONSUMPTION</vt:lpstr>
      <vt:lpstr>ICMM Water Metrics Table</vt:lpstr>
      <vt:lpstr>2017 Workplace Fatalities</vt:lpstr>
    </vt:vector>
  </TitlesOfParts>
  <Manager/>
  <Company>FreePort-McMoRan Copper &amp; Gold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abarrows@fmi.com</dc:creator>
  <cp:keywords/>
  <dc:description/>
  <cp:lastModifiedBy>Boyle, Michelle</cp:lastModifiedBy>
  <cp:revision/>
  <cp:lastPrinted>2020-07-01T00:27:12Z</cp:lastPrinted>
  <dcterms:created xsi:type="dcterms:W3CDTF">2017-03-20T17:35:00Z</dcterms:created>
  <dcterms:modified xsi:type="dcterms:W3CDTF">2020-07-29T15:35:37Z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0x01010028B6F8A180932544A753A2DB3A2ADAD9</vt:lpwstr>
  </property>
  <property fmtid="{D5CDD505-2E9C-101B-9397-08002B2CF9AE}" pid="3" name="FM Doc Type">
    <vt:lpwstr>4;#Document Type|1090140a-e545-4e94-8c46-6caf05a361a3</vt:lpwstr>
  </property>
  <property fmtid="{D5CDD505-2E9C-101B-9397-08002B2CF9AE}" pid="4" name="FM Retention Category">
    <vt:lpwstr>2;#Employment - General|97058d9d-cbb0-4fdc-8a35-87184150ba9a</vt:lpwstr>
  </property>
  <property fmtid="{D5CDD505-2E9C-101B-9397-08002B2CF9AE}" pid="5" name="FM Ent Taxonomy">
    <vt:lpwstr>3;#Manage|9b9d358a-1316-4a55-85b5-11a08dad4eb0</vt:lpwstr>
  </property>
</Properties>
</file>